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Chain\Documents\MOAFA2 RFP\"/>
    </mc:Choice>
  </mc:AlternateContent>
  <xr:revisionPtr revIDLastSave="0" documentId="8_{D96A426F-9889-464C-8338-7C471B9BA092}" xr6:coauthVersionLast="45" xr6:coauthVersionMax="45" xr10:uidLastSave="{00000000-0000-0000-0000-000000000000}"/>
  <bookViews>
    <workbookView xWindow="-110" yWindow="-110" windowWidth="19420" windowHeight="10420" activeTab="2" xr2:uid="{29DAB3F8-3306-45BB-9332-35F28C7EC39C}"/>
  </bookViews>
  <sheets>
    <sheet name="Update" sheetId="2" r:id="rId1"/>
    <sheet name="Indicator Values" sheetId="8" r:id="rId2"/>
    <sheet name="Overall Population Tables" sheetId="1" r:id="rId3"/>
    <sheet name="N. JM-Rokero" sheetId="5" r:id="rId4"/>
    <sheet name="C. JM-Golo" sheetId="6" r:id="rId5"/>
    <sheet name="W. JM-Nyrtete" sheetId="7" r:id="rId6"/>
    <sheet name="Um-Dukhun" sheetId="3" r:id="rId7"/>
  </sheets>
  <definedNames>
    <definedName name="_Hlk43968216" localSheetId="1">'Indicator Values'!#REF!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8" l="1"/>
  <c r="L5" i="8"/>
  <c r="K5" i="8"/>
  <c r="M5" i="8" s="1"/>
  <c r="I5" i="8"/>
  <c r="H5" i="8"/>
  <c r="J5" i="8" s="1"/>
  <c r="P4" i="8"/>
  <c r="L4" i="8"/>
  <c r="K4" i="8"/>
  <c r="M4" i="8" s="1"/>
  <c r="J4" i="8"/>
  <c r="I4" i="8"/>
  <c r="H4" i="8"/>
  <c r="P3" i="8"/>
  <c r="K3" i="8"/>
  <c r="I3" i="8"/>
  <c r="J3" i="8" s="1"/>
  <c r="H3" i="8"/>
  <c r="E30" i="1"/>
  <c r="E29" i="1"/>
  <c r="E26" i="1"/>
  <c r="E25" i="1"/>
  <c r="L3" i="8" l="1"/>
  <c r="M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tc={0C60516D-93BC-4E85-AB41-30EC0B3370E8}</author>
    <author>tc={EAB1E9E8-D47A-4123-AF6D-4CA76B4DDEF7}</author>
    <author>tc={32EE48B8-042E-42A4-8144-6CC3550F520B}</author>
  </authors>
  <commentList>
    <comment ref="N3" authorId="0" shapeId="0" xr:uid="{0C60516D-93BC-4E85-AB41-30EC0B3370E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90% confidence and 70% power</t>
      </text>
    </comment>
    <comment ref="N4" authorId="1" shapeId="0" xr:uid="{EAB1E9E8-D47A-4123-AF6D-4CA76B4DDEF7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95% confidence and 80% power</t>
      </text>
    </comment>
    <comment ref="N5" authorId="2" shapeId="0" xr:uid="{32EE48B8-042E-42A4-8144-6CC3550F520B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95% confidence and 80% power</t>
      </text>
    </comment>
  </commentList>
</comments>
</file>

<file path=xl/sharedStrings.xml><?xml version="1.0" encoding="utf-8"?>
<sst xmlns="http://schemas.openxmlformats.org/spreadsheetml/2006/main" count="340" uniqueCount="275">
  <si>
    <t>North Jebel Marra (Rokero)</t>
  </si>
  <si>
    <t>Abonga</t>
  </si>
  <si>
    <t>Rokero</t>
  </si>
  <si>
    <t>Funga Souq</t>
  </si>
  <si>
    <t>Solo</t>
  </si>
  <si>
    <t>Daya</t>
  </si>
  <si>
    <t>Locality</t>
  </si>
  <si>
    <t>Bardani</t>
  </si>
  <si>
    <t>Terro</t>
  </si>
  <si>
    <t>Jokosti</t>
  </si>
  <si>
    <t>Central Jebel Marra (Golo)</t>
  </si>
  <si>
    <t>Saga Dir</t>
  </si>
  <si>
    <t>West Jebel Marra (Nyrtete)</t>
  </si>
  <si>
    <t>Um-Dukhun</t>
  </si>
  <si>
    <t>Baltibe</t>
  </si>
  <si>
    <t>Sorrei</t>
  </si>
  <si>
    <t>Abojaradil</t>
  </si>
  <si>
    <t>Moraya</t>
  </si>
  <si>
    <t>Village</t>
  </si>
  <si>
    <t>No. of Individuals</t>
  </si>
  <si>
    <t>No. of HHs</t>
  </si>
  <si>
    <t>No. of Host Community Individuals</t>
  </si>
  <si>
    <r>
      <t>Mohamedein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</si>
  <si>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r>
      <t>Arshin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</si>
  <si>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r>
      <t>Aumo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</si>
  <si>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r>
      <t>Deblong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</si>
  <si>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r>
      <t>Karakara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</si>
  <si>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r>
      <t>Magan (</t>
    </r>
    <r>
      <rPr>
        <sz val="10"/>
        <color rgb="FFFF0000"/>
        <rFont val="Calibri"/>
        <family val="2"/>
        <scheme val="minor"/>
      </rPr>
      <t>new</t>
    </r>
    <r>
      <rPr>
        <sz val="10"/>
        <color rgb="FF000000"/>
        <rFont val="Calibri"/>
        <family val="2"/>
        <scheme val="minor"/>
      </rPr>
      <t>)</t>
    </r>
  </si>
  <si>
    <t>No. of Returnees</t>
  </si>
  <si>
    <t>No. of IDPs</t>
  </si>
  <si>
    <t>Totals</t>
  </si>
  <si>
    <t>Last Update</t>
  </si>
  <si>
    <t>Julie</t>
  </si>
  <si>
    <t>User</t>
  </si>
  <si>
    <t>Date</t>
  </si>
  <si>
    <t>Karrakarra</t>
  </si>
  <si>
    <t>Dango</t>
  </si>
  <si>
    <t>Sarfelbokhas</t>
  </si>
  <si>
    <t>Yambeel</t>
  </si>
  <si>
    <t>Mala</t>
  </si>
  <si>
    <t>Magan</t>
  </si>
  <si>
    <t>Debkraya</t>
  </si>
  <si>
    <t>Hashaba</t>
  </si>
  <si>
    <t>Sowarwaga</t>
  </si>
  <si>
    <t>Um-mhaheer</t>
  </si>
  <si>
    <t>GosElnam</t>
  </si>
  <si>
    <t>Sheigal Toubaya</t>
  </si>
  <si>
    <t>Rawya</t>
  </si>
  <si>
    <t xml:space="preserve">Aldoumaya </t>
  </si>
  <si>
    <t xml:space="preserve">Soreah </t>
  </si>
  <si>
    <t>Ardeim</t>
  </si>
  <si>
    <t xml:space="preserve">Kodonkour </t>
  </si>
  <si>
    <t>Hajar Obeid</t>
  </si>
  <si>
    <t>Himda</t>
  </si>
  <si>
    <t>Abojardail</t>
  </si>
  <si>
    <t>Giregei</t>
  </si>
  <si>
    <t>Alzawya</t>
  </si>
  <si>
    <t>Jwegeen</t>
  </si>
  <si>
    <t xml:space="preserve">Hella Baouda </t>
  </si>
  <si>
    <t>Mouraya</t>
  </si>
  <si>
    <t xml:space="preserve">Tamriya </t>
  </si>
  <si>
    <t>Debnayir</t>
  </si>
  <si>
    <t>Teraterra</t>
  </si>
  <si>
    <t xml:space="preserve">Magoula </t>
  </si>
  <si>
    <t>Beltebie</t>
  </si>
  <si>
    <t>Darelnaeem</t>
  </si>
  <si>
    <t>Umdajo</t>
  </si>
  <si>
    <t>Gawgeen</t>
  </si>
  <si>
    <t>Bearaya</t>
  </si>
  <si>
    <t>Catchment Area</t>
  </si>
  <si>
    <t>Locality:</t>
  </si>
  <si>
    <t xml:space="preserve">Abonga </t>
  </si>
  <si>
    <t xml:space="preserve">Neecome </t>
  </si>
  <si>
    <t>Wara</t>
  </si>
  <si>
    <t>Tartinge</t>
  </si>
  <si>
    <t>Aliebra</t>
  </si>
  <si>
    <t>Tainy</t>
  </si>
  <si>
    <t>Kouse</t>
  </si>
  <si>
    <t>Magrangtong</t>
  </si>
  <si>
    <t>Kouila</t>
  </si>
  <si>
    <t>Boarangfougo</t>
  </si>
  <si>
    <t xml:space="preserve">Heltrahma </t>
  </si>
  <si>
    <t>Meta</t>
  </si>
  <si>
    <t>Founda</t>
  </si>
  <si>
    <t>Fougra</t>
  </si>
  <si>
    <t>Korokoly</t>
  </si>
  <si>
    <t>thoubet</t>
  </si>
  <si>
    <t>Daya-elmadrasa</t>
  </si>
  <si>
    <t>Foundo</t>
  </si>
  <si>
    <t>Coomay</t>
  </si>
  <si>
    <t>Koka</t>
  </si>
  <si>
    <t>Katro</t>
  </si>
  <si>
    <t>Nemakaring</t>
  </si>
  <si>
    <t>Ohgei</t>
  </si>
  <si>
    <t>Kairo</t>
  </si>
  <si>
    <t>Dabigari</t>
  </si>
  <si>
    <t>Domo</t>
  </si>
  <si>
    <t>Taringa</t>
  </si>
  <si>
    <t>Tacee</t>
  </si>
  <si>
    <t>Domy</t>
  </si>
  <si>
    <t>Campotoglo</t>
  </si>
  <si>
    <t>Karkora</t>
  </si>
  <si>
    <t>Helatabduelshakor</t>
  </si>
  <si>
    <t>Baragagori</t>
  </si>
  <si>
    <t>Faarydolo</t>
  </si>
  <si>
    <t>Kemingo</t>
  </si>
  <si>
    <t>Down</t>
  </si>
  <si>
    <t>Fogodego</t>
  </si>
  <si>
    <t>Garninga</t>
  </si>
  <si>
    <t>Aila</t>
  </si>
  <si>
    <t>Helatmaryoma</t>
  </si>
  <si>
    <t>Koya</t>
  </si>
  <si>
    <t>Dorbongtora</t>
  </si>
  <si>
    <t>Boringtora</t>
  </si>
  <si>
    <t>Farah</t>
  </si>
  <si>
    <t xml:space="preserve">Helaneima </t>
  </si>
  <si>
    <t>Uolgou</t>
  </si>
  <si>
    <t>Jimaiza</t>
  </si>
  <si>
    <t>Dar alaman</t>
  </si>
  <si>
    <t>Auo kharib</t>
  </si>
  <si>
    <t>Taassi</t>
  </si>
  <si>
    <t>Faki Saboon</t>
  </si>
  <si>
    <t>Nanfuga</t>
  </si>
  <si>
    <t>Konjari</t>
  </si>
  <si>
    <t>Dawra</t>
  </si>
  <si>
    <t>Ganakernga</t>
  </si>
  <si>
    <t>Solo East</t>
  </si>
  <si>
    <t>Solo West</t>
  </si>
  <si>
    <t>Dalo</t>
  </si>
  <si>
    <t>Kota</t>
  </si>
  <si>
    <t>Baldinga</t>
  </si>
  <si>
    <t>Marri</t>
  </si>
  <si>
    <t>Kara</t>
  </si>
  <si>
    <t>Boronganray</t>
  </si>
  <si>
    <t>Rongatas</t>
  </si>
  <si>
    <t>Tassey</t>
  </si>
  <si>
    <t xml:space="preserve">Mohamadien </t>
  </si>
  <si>
    <t>Helat Fdul</t>
  </si>
  <si>
    <t>Ardeiba</t>
  </si>
  <si>
    <t>Kortonga</t>
  </si>
  <si>
    <t>Dirlawa</t>
  </si>
  <si>
    <t>Roga</t>
  </si>
  <si>
    <t>Helt Fata</t>
  </si>
  <si>
    <t>Tawri</t>
  </si>
  <si>
    <t>Amaarjadeed</t>
  </si>
  <si>
    <t>Owrringo</t>
  </si>
  <si>
    <t>Kia</t>
  </si>
  <si>
    <t xml:space="preserve">Bayingkirro </t>
  </si>
  <si>
    <t>Rongatas East</t>
  </si>
  <si>
    <t>Helat Zaroog</t>
  </si>
  <si>
    <t>Kiga</t>
  </si>
  <si>
    <t>Arshin</t>
  </si>
  <si>
    <t>Arenjana</t>
  </si>
  <si>
    <t>Bara</t>
  </si>
  <si>
    <t>Amjamena</t>
  </si>
  <si>
    <t>Semiingro</t>
  </si>
  <si>
    <t>Foury Esat</t>
  </si>
  <si>
    <t>Foury West</t>
  </si>
  <si>
    <t>Foury centeral</t>
  </si>
  <si>
    <t>Bori</t>
  </si>
  <si>
    <t>Rofata</t>
  </si>
  <si>
    <t>Helatbourto</t>
  </si>
  <si>
    <t>Helatjmal</t>
  </si>
  <si>
    <t>Helatseimo</t>
  </si>
  <si>
    <t xml:space="preserve">Borongancaring </t>
  </si>
  <si>
    <t>Sendo</t>
  </si>
  <si>
    <t>Helatabdulrhman</t>
  </si>
  <si>
    <t>Madonga</t>
  </si>
  <si>
    <t>Sugkhamees</t>
  </si>
  <si>
    <t>Helatsibo</t>
  </si>
  <si>
    <t>koltongo</t>
  </si>
  <si>
    <t>korih</t>
  </si>
  <si>
    <t>Aumo</t>
  </si>
  <si>
    <t>Aumo East</t>
  </si>
  <si>
    <t>Aumo West</t>
  </si>
  <si>
    <t>Aumo center</t>
  </si>
  <si>
    <t>Aumo Dawli</t>
  </si>
  <si>
    <t>Jarka</t>
  </si>
  <si>
    <t>Jarantawra</t>
  </si>
  <si>
    <t>Jaa</t>
  </si>
  <si>
    <t>Aumo Tawra</t>
  </si>
  <si>
    <t>kogo</t>
  </si>
  <si>
    <t>Dawla Magrib</t>
  </si>
  <si>
    <t>Rokorn</t>
  </si>
  <si>
    <t>kosono</t>
  </si>
  <si>
    <t>Augoni</t>
  </si>
  <si>
    <t>Fouguligi</t>
  </si>
  <si>
    <t>Dila</t>
  </si>
  <si>
    <t>Jemaiza</t>
  </si>
  <si>
    <t>Baloli</t>
  </si>
  <si>
    <t>Toya</t>
  </si>
  <si>
    <t>Seli</t>
  </si>
  <si>
    <t>Kirantong</t>
  </si>
  <si>
    <t>Doldi</t>
  </si>
  <si>
    <t>Dari</t>
  </si>
  <si>
    <t>Bajbaja</t>
  </si>
  <si>
    <t>Funga suk</t>
  </si>
  <si>
    <t>Aodo</t>
  </si>
  <si>
    <t>Dabinga</t>
  </si>
  <si>
    <t>Dabenira</t>
  </si>
  <si>
    <t>saingo</t>
  </si>
  <si>
    <t>Waira</t>
  </si>
  <si>
    <t>Helatfata</t>
  </si>
  <si>
    <t>Fure</t>
  </si>
  <si>
    <t>Martalat</t>
  </si>
  <si>
    <t>Galdee</t>
  </si>
  <si>
    <t>Doulo</t>
  </si>
  <si>
    <t>Ulo -sherig</t>
  </si>
  <si>
    <t>Ajea</t>
  </si>
  <si>
    <t>Sourdaya- sherig</t>
  </si>
  <si>
    <t>Lula</t>
  </si>
  <si>
    <t>Central Jebel Marra (Gollo)</t>
  </si>
  <si>
    <t>Nouni</t>
  </si>
  <si>
    <t>Kogola</t>
  </si>
  <si>
    <t>Tagaro</t>
  </si>
  <si>
    <t>New Golo</t>
  </si>
  <si>
    <t>Jeokosti</t>
  </si>
  <si>
    <t>jeoreenga</t>
  </si>
  <si>
    <t>Tangary</t>
  </si>
  <si>
    <t>Wilye</t>
  </si>
  <si>
    <t>Komye</t>
  </si>
  <si>
    <t>Tauo</t>
  </si>
  <si>
    <t>Tero</t>
  </si>
  <si>
    <t>Tarby</t>
  </si>
  <si>
    <t>Boree</t>
  </si>
  <si>
    <t xml:space="preserve">Dagna </t>
  </si>
  <si>
    <t xml:space="preserve">Taringa </t>
  </si>
  <si>
    <t>Debelong</t>
  </si>
  <si>
    <t>Angera</t>
  </si>
  <si>
    <t>Kartoumgadeda</t>
  </si>
  <si>
    <t>jaori</t>
  </si>
  <si>
    <t>Gadarif</t>
  </si>
  <si>
    <t>Sagadir</t>
  </si>
  <si>
    <t>Saganaga</t>
  </si>
  <si>
    <t>Shoba</t>
  </si>
  <si>
    <t>Busharatayb</t>
  </si>
  <si>
    <t>Elferdos</t>
  </si>
  <si>
    <t>Masakeko</t>
  </si>
  <si>
    <t>Mohamedein (new)</t>
  </si>
  <si>
    <t>Arshin (new)</t>
  </si>
  <si>
    <t>Aumo (new)</t>
  </si>
  <si>
    <t>Deblong (new)</t>
  </si>
  <si>
    <t>Karakara (new)</t>
  </si>
  <si>
    <t>Magan (new)</t>
  </si>
  <si>
    <t>% HHs in new villages</t>
  </si>
  <si>
    <t>% HHs in old (MOAFA I) villages</t>
  </si>
  <si>
    <t># HHs in new villages</t>
  </si>
  <si>
    <t># HHs in old (MOAFA I) villages</t>
  </si>
  <si>
    <t>#</t>
  </si>
  <si>
    <t>Indicators</t>
  </si>
  <si>
    <t>MOAFA I Baseline</t>
  </si>
  <si>
    <t>MOAFA I Target</t>
  </si>
  <si>
    <t>MOAFA I FE (Actual BL value)</t>
  </si>
  <si>
    <t>MOAFA I FE (Revised Target)</t>
  </si>
  <si>
    <t>MOAFA I FE (Actual value)</t>
  </si>
  <si>
    <t>MOAFA II (BL estimate) of old I villages</t>
  </si>
  <si>
    <t>MOAFA II (BL estimate) of new II villages</t>
  </si>
  <si>
    <t>MOAFA II (BL estimate) of combined I&amp;II villages</t>
  </si>
  <si>
    <t>MOAFA II (FE target) of old I villages</t>
  </si>
  <si>
    <t>MOAFA II (FE target) of new II villages</t>
  </si>
  <si>
    <t>MOAFA II (FE target) of combined I&amp;II villages</t>
  </si>
  <si>
    <t>Combined required sample HHs</t>
  </si>
  <si>
    <t>Sampled HHs in FE in I villages</t>
  </si>
  <si>
    <t>HHs to sample from new II villages</t>
  </si>
  <si>
    <t>Proportion of children 6-23 months of age who receive foods from 4 or more food group</t>
  </si>
  <si>
    <t>Percentage of households targeted by WASH program that are collecting all water for drinking, cooking, and hygiene from improved water sources</t>
  </si>
  <si>
    <t>Percentage of households targeted by latrine construction/promotion program whose latrines are completed and clean</t>
  </si>
  <si>
    <t>Sample size for new II villages = 120 which is the maximum among these 3 indicators</t>
  </si>
  <si>
    <t xml:space="preserve">Completed sample size </t>
  </si>
  <si>
    <t>BL sample</t>
  </si>
  <si>
    <t>FE sample</t>
  </si>
  <si>
    <t>Note: MOAFA II BL estimate of indicators would be the weighted estimate of indicators from MOAFA I FE and MOAFA II BL of new II villages with the weights of 48.9% and 51.1% respectively</t>
  </si>
  <si>
    <r>
      <t xml:space="preserve">Table 1: Population in </t>
    </r>
    <r>
      <rPr>
        <b/>
        <i/>
        <sz val="10"/>
        <color theme="1"/>
        <rFont val="Calibri"/>
        <family val="2"/>
        <scheme val="minor"/>
      </rPr>
      <t>Moafa II areas</t>
    </r>
  </si>
  <si>
    <r>
      <t xml:space="preserve">Table 2: Breakdown of Population by Status in </t>
    </r>
    <r>
      <rPr>
        <b/>
        <i/>
        <sz val="10"/>
        <color theme="1"/>
        <rFont val="Calibri"/>
        <family val="2"/>
        <scheme val="minor"/>
      </rPr>
      <t xml:space="preserve">Moafa II </t>
    </r>
    <r>
      <rPr>
        <b/>
        <sz val="10"/>
        <color theme="1"/>
        <rFont val="Calibri"/>
        <family val="2"/>
        <scheme val="minor"/>
      </rPr>
      <t>areas</t>
    </r>
  </si>
  <si>
    <t># of HH to be interviewed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</si>
</sst>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B0F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wrapText="1"/>
    </xf>
    <xf numFmtId="0" fontId="5" fillId="4" borderId="1" xfId="0" applyFont="1" applyFill="1" applyBorder="1" applyAlignment="1">
      <alignment wrapText="1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2" fillId="0" borderId="0" xfId="0" applyFont="1"/>
    <xf numFmtId="0" fontId="0" fillId="9" borderId="1" xfId="0" applyFill="1" applyBorder="1"/>
    <xf numFmtId="1" fontId="0" fillId="9" borderId="1" xfId="0" applyNumberFormat="1" applyFill="1" applyBorder="1"/>
    <xf numFmtId="0" fontId="0" fillId="10" borderId="1" xfId="0" applyFill="1" applyBorder="1"/>
    <xf numFmtId="1" fontId="0" fillId="10" borderId="1" xfId="0" applyNumberFormat="1" applyFill="1" applyBorder="1"/>
    <xf numFmtId="0" fontId="0" fillId="11" borderId="1" xfId="0" applyFill="1" applyBorder="1"/>
    <xf numFmtId="1" fontId="0" fillId="11" borderId="1" xfId="0" applyNumberFormat="1" applyFill="1" applyBorder="1"/>
    <xf numFmtId="0" fontId="0" fillId="12" borderId="1" xfId="0" applyFill="1" applyBorder="1" applyAlignment="1">
      <alignment horizontal="left"/>
    </xf>
    <xf numFmtId="1" fontId="0" fillId="12" borderId="1" xfId="0" applyNumberFormat="1" applyFill="1" applyBorder="1"/>
    <xf numFmtId="0" fontId="1" fillId="13" borderId="1" xfId="0" applyFont="1" applyFill="1" applyBorder="1"/>
    <xf numFmtId="1" fontId="1" fillId="13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/>
    <xf numFmtId="0" fontId="1" fillId="14" borderId="1" xfId="0" applyFont="1" applyFill="1" applyBorder="1" applyAlignment="1">
      <alignment horizontal="left"/>
    </xf>
    <xf numFmtId="1" fontId="1" fillId="14" borderId="1" xfId="0" applyNumberFormat="1" applyFont="1" applyFill="1" applyBorder="1"/>
    <xf numFmtId="0" fontId="0" fillId="7" borderId="1" xfId="0" applyFill="1" applyBorder="1" applyAlignment="1">
      <alignment horizontal="left"/>
    </xf>
    <xf numFmtId="1" fontId="0" fillId="7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1" fontId="0" fillId="15" borderId="1" xfId="0" applyNumberFormat="1" applyFill="1" applyBorder="1"/>
    <xf numFmtId="0" fontId="0" fillId="14" borderId="1" xfId="0" applyFill="1" applyBorder="1" applyAlignment="1">
      <alignment horizontal="left"/>
    </xf>
    <xf numFmtId="1" fontId="0" fillId="14" borderId="1" xfId="0" applyNumberFormat="1" applyFill="1" applyBorder="1"/>
    <xf numFmtId="0" fontId="0" fillId="5" borderId="1" xfId="0" applyFill="1" applyBorder="1" applyAlignment="1">
      <alignment horizontal="left"/>
    </xf>
    <xf numFmtId="1" fontId="0" fillId="5" borderId="1" xfId="0" applyNumberFormat="1" applyFill="1" applyBorder="1"/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14" borderId="1" xfId="0" applyFill="1" applyBorder="1"/>
    <xf numFmtId="0" fontId="12" fillId="14" borderId="1" xfId="0" applyFont="1" applyFill="1" applyBorder="1" applyAlignment="1">
      <alignment wrapText="1"/>
    </xf>
    <xf numFmtId="0" fontId="1" fillId="14" borderId="1" xfId="0" applyFont="1" applyFill="1" applyBorder="1"/>
    <xf numFmtId="164" fontId="2" fillId="14" borderId="1" xfId="0" applyNumberFormat="1" applyFont="1" applyFill="1" applyBorder="1"/>
    <xf numFmtId="1" fontId="2" fillId="14" borderId="1" xfId="0" applyNumberFormat="1" applyFont="1" applyFill="1" applyBorder="1"/>
    <xf numFmtId="1" fontId="2" fillId="2" borderId="1" xfId="0" applyNumberFormat="1" applyFont="1" applyFill="1" applyBorder="1"/>
    <xf numFmtId="0" fontId="0" fillId="0" borderId="3" xfId="0" applyBorder="1"/>
    <xf numFmtId="0" fontId="12" fillId="0" borderId="0" xfId="0" applyFont="1" applyAlignment="1">
      <alignment wrapText="1"/>
    </xf>
    <xf numFmtId="0" fontId="0" fillId="0" borderId="2" xfId="0" applyBorder="1"/>
    <xf numFmtId="0" fontId="1" fillId="0" borderId="2" xfId="0" applyFont="1" applyBorder="1"/>
    <xf numFmtId="164" fontId="0" fillId="0" borderId="2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" fontId="2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ekkiniath, Jose" id="{594C7C35-A4D6-43CD-B491-EDA27D1A9C50}" userId="S::Jose.Thekkiniath@crs.org::ecfc53f1-13f6-40b1-ba03-890c22e8513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" dT="2020-11-22T05:30:27.08" personId="{594C7C35-A4D6-43CD-B491-EDA27D1A9C50}" id="{0C60516D-93BC-4E85-AB41-30EC0B3370E8}">
    <text>for 90% confidence and 70% power</text>
  </threadedComment>
  <threadedComment ref="N4" dT="2020-11-22T05:34:25.52" personId="{594C7C35-A4D6-43CD-B491-EDA27D1A9C50}" id="{EAB1E9E8-D47A-4123-AF6D-4CA76B4DDEF7}">
    <text>for 95% confidence and 80% power</text>
  </threadedComment>
  <threadedComment ref="N5" dT="2020-11-22T05:34:41.41" personId="{594C7C35-A4D6-43CD-B491-EDA27D1A9C50}" id="{32EE48B8-042E-42A4-8144-6CC3550F520B}">
    <text>for 95% confidence and 80% power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8928-0917-486D-BFBF-45FB4327CDF9}">
  <dimension ref="A2:B4"/>
  <sheetViews>
    <sheetView workbookViewId="0">
      <selection activeCell="B10" sqref="B10"/>
    </sheetView>
  </sheetViews>
  <sheetFormatPr defaultRowHeight="14.5" x14ac:dyDescent="0.35"/>
  <cols>
    <col min="2" max="2" width="10.453125" bestFit="1" customWidth="1"/>
  </cols>
  <sheetData>
    <row r="2" spans="1:2" x14ac:dyDescent="0.35">
      <c r="A2" s="17" t="s">
        <v>31</v>
      </c>
    </row>
    <row r="3" spans="1:2" x14ac:dyDescent="0.35">
      <c r="A3" t="s">
        <v>33</v>
      </c>
      <c r="B3" t="s">
        <v>32</v>
      </c>
    </row>
    <row r="4" spans="1:2" x14ac:dyDescent="0.35">
      <c r="A4" t="s">
        <v>34</v>
      </c>
      <c r="B4" s="9">
        <v>44162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D4D1-C794-4EC0-B846-85027B19026B}">
  <dimension ref="A2:P18"/>
  <sheetViews>
    <sheetView topLeftCell="E1" workbookViewId="0">
      <selection activeCell="J16" sqref="J16"/>
    </sheetView>
  </sheetViews>
  <sheetFormatPr defaultRowHeight="14.5" x14ac:dyDescent="0.35"/>
  <cols>
    <col min="2" max="2" width="52.54296875" customWidth="1"/>
    <col min="3" max="3" width="9.1796875" customWidth="1"/>
    <col min="4" max="4" width="9" customWidth="1"/>
    <col min="5" max="9" width="11.81640625" customWidth="1"/>
    <col min="10" max="10" width="11.54296875" customWidth="1"/>
    <col min="11" max="11" width="10" customWidth="1"/>
    <col min="12" max="12" width="9.54296875" customWidth="1"/>
    <col min="13" max="13" width="12.26953125" customWidth="1"/>
    <col min="14" max="14" width="11.1796875" customWidth="1"/>
  </cols>
  <sheetData>
    <row r="2" spans="1:16" ht="55" customHeight="1" x14ac:dyDescent="0.35">
      <c r="A2" s="1" t="s">
        <v>248</v>
      </c>
      <c r="B2" s="1" t="s">
        <v>249</v>
      </c>
      <c r="C2" s="2" t="s">
        <v>250</v>
      </c>
      <c r="D2" s="2" t="s">
        <v>251</v>
      </c>
      <c r="E2" s="2" t="s">
        <v>252</v>
      </c>
      <c r="F2" s="2" t="s">
        <v>253</v>
      </c>
      <c r="G2" s="59" t="s">
        <v>254</v>
      </c>
      <c r="H2" s="2" t="s">
        <v>255</v>
      </c>
      <c r="I2" s="2" t="s">
        <v>256</v>
      </c>
      <c r="J2" s="60" t="s">
        <v>257</v>
      </c>
      <c r="K2" s="2" t="s">
        <v>258</v>
      </c>
      <c r="L2" s="2" t="s">
        <v>259</v>
      </c>
      <c r="M2" s="60" t="s">
        <v>260</v>
      </c>
      <c r="N2" s="61" t="s">
        <v>261</v>
      </c>
      <c r="O2" s="62" t="s">
        <v>262</v>
      </c>
      <c r="P2" s="61" t="s">
        <v>263</v>
      </c>
    </row>
    <row r="3" spans="1:16" ht="28.5" x14ac:dyDescent="0.35">
      <c r="A3" s="63">
        <v>1</v>
      </c>
      <c r="B3" s="64" t="s">
        <v>264</v>
      </c>
      <c r="C3" s="63">
        <v>0.34799999999999998</v>
      </c>
      <c r="D3" s="63">
        <v>0.6</v>
      </c>
      <c r="E3" s="63">
        <v>0.20599999999999999</v>
      </c>
      <c r="F3" s="63">
        <v>0.45600000000000002</v>
      </c>
      <c r="G3" s="65">
        <v>4.0599999999999997E-2</v>
      </c>
      <c r="H3" s="63">
        <f>G3</f>
        <v>4.0599999999999997E-2</v>
      </c>
      <c r="I3" s="63">
        <f>E3</f>
        <v>0.20599999999999999</v>
      </c>
      <c r="J3" s="66">
        <f>H3*0.489+I3*0.511</f>
        <v>0.12511939999999999</v>
      </c>
      <c r="K3" s="63">
        <f>H3+(G3-E3)</f>
        <v>-0.12479999999999999</v>
      </c>
      <c r="L3" s="63">
        <f>I3+(G3-E3)</f>
        <v>4.0599999999999997E-2</v>
      </c>
      <c r="M3" s="66">
        <f>K3*0.489+L3*0.511</f>
        <v>-4.02806E-2</v>
      </c>
      <c r="N3" s="67">
        <v>234</v>
      </c>
      <c r="O3" s="67">
        <v>211</v>
      </c>
      <c r="P3" s="68">
        <f>N3*0.511</f>
        <v>119.574</v>
      </c>
    </row>
    <row r="4" spans="1:16" ht="42.5" x14ac:dyDescent="0.35">
      <c r="A4" s="69">
        <v>2</v>
      </c>
      <c r="B4" s="70" t="s">
        <v>265</v>
      </c>
      <c r="C4" s="71">
        <v>0.57999999999999996</v>
      </c>
      <c r="D4" s="71">
        <v>0.75</v>
      </c>
      <c r="E4" s="72">
        <v>0.54900000000000004</v>
      </c>
      <c r="F4" s="73">
        <v>0.75</v>
      </c>
      <c r="G4" s="74">
        <v>4.2599999999999999E-2</v>
      </c>
      <c r="H4" s="75">
        <f t="shared" ref="H4:H5" si="0">G4</f>
        <v>4.2599999999999999E-2</v>
      </c>
      <c r="I4" s="1">
        <f t="shared" ref="I4:I5" si="1">E4</f>
        <v>0.54900000000000004</v>
      </c>
      <c r="J4" s="76">
        <f t="shared" ref="J4:J5" si="2">H4*0.489+I4*0.511</f>
        <v>0.30137040000000004</v>
      </c>
      <c r="K4" s="1">
        <f t="shared" ref="K4:K5" si="3">H4+(G4-E4)</f>
        <v>-0.4638000000000001</v>
      </c>
      <c r="L4" s="75">
        <f t="shared" ref="L4:L5" si="4">I4+(G4-E4)</f>
        <v>4.2599999999999971E-2</v>
      </c>
      <c r="M4" s="76">
        <f t="shared" ref="M4:M5" si="5">K4*0.489+L4*0.511</f>
        <v>-0.20502960000000003</v>
      </c>
      <c r="N4">
        <v>130</v>
      </c>
      <c r="P4" s="77">
        <f t="shared" ref="P4:P5" si="6">N4*0.511</f>
        <v>66.430000000000007</v>
      </c>
    </row>
    <row r="5" spans="1:16" ht="42.5" x14ac:dyDescent="0.35">
      <c r="A5" s="63">
        <v>3</v>
      </c>
      <c r="B5" s="64" t="s">
        <v>266</v>
      </c>
      <c r="C5" s="63"/>
      <c r="D5" s="63"/>
      <c r="E5" s="63">
        <v>0.378</v>
      </c>
      <c r="F5" s="63">
        <v>0.57799999999999996</v>
      </c>
      <c r="G5" s="65">
        <v>3.6400000000000002E-2</v>
      </c>
      <c r="H5" s="63">
        <f t="shared" si="0"/>
        <v>3.6400000000000002E-2</v>
      </c>
      <c r="I5" s="63">
        <f t="shared" si="1"/>
        <v>0.378</v>
      </c>
      <c r="J5" s="66">
        <f t="shared" si="2"/>
        <v>0.2109576</v>
      </c>
      <c r="K5" s="63">
        <f t="shared" si="3"/>
        <v>-0.30520000000000003</v>
      </c>
      <c r="L5" s="63">
        <f t="shared" si="4"/>
        <v>3.6399999999999988E-2</v>
      </c>
      <c r="M5" s="66">
        <f t="shared" si="5"/>
        <v>-0.13064240000000002</v>
      </c>
      <c r="N5" s="67">
        <v>169</v>
      </c>
      <c r="O5" s="67"/>
      <c r="P5" s="67">
        <f t="shared" si="6"/>
        <v>86.358999999999995</v>
      </c>
    </row>
    <row r="6" spans="1:16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77"/>
    </row>
    <row r="7" spans="1:16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86" t="s">
        <v>267</v>
      </c>
      <c r="O7" s="87"/>
      <c r="P7" s="88"/>
    </row>
    <row r="8" spans="1:16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9"/>
      <c r="O8" s="90"/>
      <c r="P8" s="91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9"/>
      <c r="O9" s="90"/>
      <c r="P9" s="9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9"/>
      <c r="O10" s="90"/>
      <c r="P10" s="91"/>
    </row>
    <row r="11" spans="1:16" x14ac:dyDescent="0.35">
      <c r="A11" s="1"/>
      <c r="B11" s="1" t="s">
        <v>268</v>
      </c>
      <c r="C11" s="78">
        <v>430</v>
      </c>
      <c r="D11" s="79"/>
      <c r="E11" s="80">
        <v>211</v>
      </c>
      <c r="F11" s="79"/>
      <c r="G11" s="79"/>
      <c r="H11" s="79"/>
      <c r="I11" s="79"/>
      <c r="J11" s="1"/>
      <c r="K11" s="79"/>
      <c r="L11" s="79"/>
      <c r="M11" s="1"/>
      <c r="N11" s="92"/>
      <c r="O11" s="93"/>
      <c r="P11" s="94"/>
    </row>
    <row r="12" spans="1:16" x14ac:dyDescent="0.35">
      <c r="C12" t="s">
        <v>269</v>
      </c>
      <c r="E12" t="s">
        <v>270</v>
      </c>
    </row>
    <row r="13" spans="1:16" x14ac:dyDescent="0.35">
      <c r="A13" s="95" t="s">
        <v>271</v>
      </c>
      <c r="B13" s="95"/>
    </row>
    <row r="14" spans="1:16" x14ac:dyDescent="0.35">
      <c r="A14" s="95"/>
      <c r="B14" s="95"/>
    </row>
    <row r="15" spans="1:16" x14ac:dyDescent="0.35">
      <c r="A15" s="95"/>
      <c r="B15" s="95"/>
    </row>
    <row r="16" spans="1:16" x14ac:dyDescent="0.35">
      <c r="A16" s="95"/>
      <c r="B16" s="95"/>
    </row>
    <row r="17" spans="1:2" x14ac:dyDescent="0.35">
      <c r="A17" s="95"/>
      <c r="B17" s="95"/>
    </row>
    <row r="18" spans="1:2" x14ac:dyDescent="0.35">
      <c r="A18" s="95"/>
      <c r="B18" s="95"/>
    </row>
  </sheetData>
  <mergeCells count="2">
    <mergeCell ref="N7:P11"/>
    <mergeCell ref="A13:B18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C0384-C4F3-47BF-8AE8-9A394540D647}">
  <dimension ref="B1:L30"/>
  <sheetViews>
    <sheetView tabSelected="1" workbookViewId="0">
      <selection activeCell="L5" sqref="L5"/>
    </sheetView>
  </sheetViews>
  <sheetFormatPr defaultRowHeight="13" x14ac:dyDescent="0.3"/>
  <cols>
    <col min="1" max="2" width="8.7265625" style="3"/>
    <col min="3" max="3" width="16" style="3" customWidth="1"/>
    <col min="4" max="4" width="12.90625" style="3" customWidth="1"/>
    <col min="5" max="5" width="11.81640625" style="3" customWidth="1"/>
    <col min="6" max="6" width="8.7265625" style="3"/>
    <col min="7" max="7" width="17.81640625" style="3" customWidth="1"/>
    <col min="8" max="9" width="10" style="3" customWidth="1"/>
    <col min="10" max="11" width="8.7265625" style="3"/>
    <col min="12" max="12" width="20.08984375" style="3" customWidth="1"/>
    <col min="13" max="16384" width="8.7265625" style="3"/>
  </cols>
  <sheetData>
    <row r="1" spans="2:12" s="4" customFormat="1" x14ac:dyDescent="0.3">
      <c r="B1" s="5" t="s">
        <v>272</v>
      </c>
      <c r="G1" s="5" t="s">
        <v>273</v>
      </c>
    </row>
    <row r="2" spans="2:12" x14ac:dyDescent="0.3">
      <c r="B2" s="6"/>
    </row>
    <row r="3" spans="2:12" ht="39" x14ac:dyDescent="0.3">
      <c r="B3" s="10" t="s">
        <v>6</v>
      </c>
      <c r="C3" s="10" t="s">
        <v>69</v>
      </c>
      <c r="D3" s="10" t="s">
        <v>19</v>
      </c>
      <c r="E3" s="10" t="s">
        <v>20</v>
      </c>
      <c r="G3" s="11" t="s">
        <v>18</v>
      </c>
      <c r="H3" s="11" t="s">
        <v>19</v>
      </c>
      <c r="I3" s="11" t="s">
        <v>21</v>
      </c>
      <c r="J3" s="11" t="s">
        <v>28</v>
      </c>
      <c r="K3" s="11" t="s">
        <v>29</v>
      </c>
      <c r="L3" s="81" t="s">
        <v>274</v>
      </c>
    </row>
    <row r="4" spans="2:12" s="44" customFormat="1" ht="13" customHeight="1" x14ac:dyDescent="0.3">
      <c r="B4" s="97" t="s">
        <v>0</v>
      </c>
      <c r="C4" s="42" t="s">
        <v>1</v>
      </c>
      <c r="D4" s="43">
        <v>6792</v>
      </c>
      <c r="E4" s="43">
        <v>1358</v>
      </c>
      <c r="G4" s="42" t="s">
        <v>1</v>
      </c>
      <c r="H4" s="45">
        <v>6792</v>
      </c>
      <c r="I4" s="45">
        <v>4416</v>
      </c>
      <c r="J4" s="45">
        <v>1018</v>
      </c>
      <c r="K4" s="45">
        <v>1358</v>
      </c>
      <c r="L4" s="82"/>
    </row>
    <row r="5" spans="2:12" s="44" customFormat="1" x14ac:dyDescent="0.3">
      <c r="B5" s="98"/>
      <c r="C5" s="42" t="s">
        <v>5</v>
      </c>
      <c r="D5" s="43">
        <v>12305</v>
      </c>
      <c r="E5" s="43">
        <v>2461</v>
      </c>
      <c r="G5" s="42" t="s">
        <v>5</v>
      </c>
      <c r="H5" s="45">
        <v>12305</v>
      </c>
      <c r="I5" s="45">
        <v>6768</v>
      </c>
      <c r="J5" s="45">
        <v>2461</v>
      </c>
      <c r="K5" s="45">
        <v>3076</v>
      </c>
      <c r="L5" s="82"/>
    </row>
    <row r="6" spans="2:12" s="44" customFormat="1" x14ac:dyDescent="0.3">
      <c r="B6" s="98"/>
      <c r="C6" s="42" t="s">
        <v>2</v>
      </c>
      <c r="D6" s="43">
        <v>10644</v>
      </c>
      <c r="E6" s="43">
        <v>2129</v>
      </c>
      <c r="G6" s="42" t="s">
        <v>2</v>
      </c>
      <c r="H6" s="45">
        <v>10644</v>
      </c>
      <c r="I6" s="45">
        <v>6386</v>
      </c>
      <c r="J6" s="45">
        <v>1597</v>
      </c>
      <c r="K6" s="45">
        <v>2661</v>
      </c>
      <c r="L6" s="82"/>
    </row>
    <row r="7" spans="2:12" s="44" customFormat="1" x14ac:dyDescent="0.3">
      <c r="B7" s="98"/>
      <c r="C7" s="42" t="s">
        <v>4</v>
      </c>
      <c r="D7" s="43">
        <v>13260</v>
      </c>
      <c r="E7" s="43">
        <v>2652</v>
      </c>
      <c r="G7" s="42" t="s">
        <v>4</v>
      </c>
      <c r="H7" s="45">
        <v>13260</v>
      </c>
      <c r="I7" s="45">
        <v>7151</v>
      </c>
      <c r="J7" s="45">
        <v>1998</v>
      </c>
      <c r="K7" s="45">
        <v>4111</v>
      </c>
      <c r="L7" s="82"/>
    </row>
    <row r="8" spans="2:12" s="53" customFormat="1" x14ac:dyDescent="0.3">
      <c r="B8" s="98"/>
      <c r="C8" s="51" t="s">
        <v>238</v>
      </c>
      <c r="D8" s="52">
        <v>37200</v>
      </c>
      <c r="E8" s="52">
        <v>7440</v>
      </c>
      <c r="G8" s="51" t="s">
        <v>238</v>
      </c>
      <c r="H8" s="54">
        <v>37200</v>
      </c>
      <c r="I8" s="54">
        <v>28500</v>
      </c>
      <c r="J8" s="54">
        <v>6900</v>
      </c>
      <c r="K8" s="54">
        <v>1800</v>
      </c>
      <c r="L8" s="83"/>
    </row>
    <row r="9" spans="2:12" s="53" customFormat="1" x14ac:dyDescent="0.3">
      <c r="B9" s="98"/>
      <c r="C9" s="51" t="s">
        <v>239</v>
      </c>
      <c r="D9" s="52">
        <v>31150</v>
      </c>
      <c r="E9" s="52">
        <v>6230</v>
      </c>
      <c r="G9" s="51" t="s">
        <v>239</v>
      </c>
      <c r="H9" s="54">
        <v>31150</v>
      </c>
      <c r="I9" s="54">
        <v>20750</v>
      </c>
      <c r="J9" s="54">
        <v>8050</v>
      </c>
      <c r="K9" s="54">
        <v>2350</v>
      </c>
      <c r="L9" s="83"/>
    </row>
    <row r="10" spans="2:12" s="53" customFormat="1" x14ac:dyDescent="0.3">
      <c r="B10" s="98"/>
      <c r="C10" s="51" t="s">
        <v>240</v>
      </c>
      <c r="D10" s="52">
        <v>44500</v>
      </c>
      <c r="E10" s="52">
        <v>8900</v>
      </c>
      <c r="G10" s="51" t="s">
        <v>240</v>
      </c>
      <c r="H10" s="54">
        <v>44500</v>
      </c>
      <c r="I10" s="54">
        <v>31500</v>
      </c>
      <c r="J10" s="54">
        <v>9800</v>
      </c>
      <c r="K10" s="54">
        <v>3200</v>
      </c>
      <c r="L10" s="83"/>
    </row>
    <row r="11" spans="2:12" s="48" customFormat="1" x14ac:dyDescent="0.3">
      <c r="B11" s="99"/>
      <c r="C11" s="46" t="s">
        <v>3</v>
      </c>
      <c r="D11" s="47">
        <v>9630</v>
      </c>
      <c r="E11" s="47">
        <v>1926</v>
      </c>
      <c r="G11" s="46" t="s">
        <v>3</v>
      </c>
      <c r="H11" s="49">
        <v>9630</v>
      </c>
      <c r="I11" s="49">
        <v>4815</v>
      </c>
      <c r="J11" s="49">
        <v>2889</v>
      </c>
      <c r="K11" s="49">
        <v>1926</v>
      </c>
      <c r="L11" s="84"/>
    </row>
    <row r="12" spans="2:12" s="48" customFormat="1" ht="52" customHeight="1" x14ac:dyDescent="0.3">
      <c r="B12" s="100" t="s">
        <v>10</v>
      </c>
      <c r="C12" s="46" t="s">
        <v>7</v>
      </c>
      <c r="D12" s="47">
        <v>10038</v>
      </c>
      <c r="E12" s="47">
        <v>2008</v>
      </c>
      <c r="G12" s="46" t="s">
        <v>7</v>
      </c>
      <c r="H12" s="49">
        <v>10038</v>
      </c>
      <c r="I12" s="49">
        <v>6023</v>
      </c>
      <c r="J12" s="49">
        <v>1506</v>
      </c>
      <c r="K12" s="49">
        <v>2509</v>
      </c>
      <c r="L12" s="84"/>
    </row>
    <row r="13" spans="2:12" s="48" customFormat="1" x14ac:dyDescent="0.3">
      <c r="B13" s="101"/>
      <c r="C13" s="46" t="s">
        <v>9</v>
      </c>
      <c r="D13" s="47">
        <v>10535</v>
      </c>
      <c r="E13" s="47">
        <v>2107</v>
      </c>
      <c r="G13" s="46" t="s">
        <v>9</v>
      </c>
      <c r="H13" s="49">
        <v>10535</v>
      </c>
      <c r="I13" s="49">
        <v>6321</v>
      </c>
      <c r="J13" s="49">
        <v>1580</v>
      </c>
      <c r="K13" s="49">
        <v>2634</v>
      </c>
      <c r="L13" s="84"/>
    </row>
    <row r="14" spans="2:12" s="48" customFormat="1" x14ac:dyDescent="0.3">
      <c r="B14" s="102"/>
      <c r="C14" s="46" t="s">
        <v>8</v>
      </c>
      <c r="D14" s="47">
        <v>8271</v>
      </c>
      <c r="E14" s="47">
        <v>1654</v>
      </c>
      <c r="G14" s="46" t="s">
        <v>8</v>
      </c>
      <c r="H14" s="49">
        <v>8271</v>
      </c>
      <c r="I14" s="49">
        <v>4962</v>
      </c>
      <c r="J14" s="49">
        <v>1241</v>
      </c>
      <c r="K14" s="49">
        <v>2068</v>
      </c>
      <c r="L14" s="84"/>
    </row>
    <row r="15" spans="2:12" s="48" customFormat="1" ht="52" customHeight="1" x14ac:dyDescent="0.3">
      <c r="B15" s="100" t="s">
        <v>12</v>
      </c>
      <c r="C15" s="46" t="s">
        <v>11</v>
      </c>
      <c r="D15" s="47">
        <v>14100</v>
      </c>
      <c r="E15" s="47">
        <v>2820</v>
      </c>
      <c r="G15" s="46" t="s">
        <v>11</v>
      </c>
      <c r="H15" s="49">
        <v>14100</v>
      </c>
      <c r="I15" s="49">
        <v>6345</v>
      </c>
      <c r="J15" s="49">
        <v>4230</v>
      </c>
      <c r="K15" s="49">
        <v>3525</v>
      </c>
      <c r="L15" s="84"/>
    </row>
    <row r="16" spans="2:12" s="53" customFormat="1" x14ac:dyDescent="0.3">
      <c r="B16" s="102"/>
      <c r="C16" s="51" t="s">
        <v>241</v>
      </c>
      <c r="D16" s="52">
        <v>9800</v>
      </c>
      <c r="E16" s="52">
        <v>1960</v>
      </c>
      <c r="G16" s="51" t="s">
        <v>241</v>
      </c>
      <c r="H16" s="54">
        <v>9800</v>
      </c>
      <c r="I16" s="54">
        <v>5630</v>
      </c>
      <c r="J16" s="54">
        <v>3300</v>
      </c>
      <c r="K16" s="55">
        <v>870</v>
      </c>
      <c r="L16" s="83"/>
    </row>
    <row r="17" spans="2:12" s="48" customFormat="1" ht="26" customHeight="1" x14ac:dyDescent="0.3">
      <c r="B17" s="100" t="s">
        <v>13</v>
      </c>
      <c r="C17" s="46" t="s">
        <v>14</v>
      </c>
      <c r="D17" s="47">
        <v>15713</v>
      </c>
      <c r="E17" s="47">
        <v>3143</v>
      </c>
      <c r="G17" s="46" t="s">
        <v>14</v>
      </c>
      <c r="H17" s="49">
        <v>15713</v>
      </c>
      <c r="I17" s="49">
        <v>4707</v>
      </c>
      <c r="J17" s="49">
        <v>8642</v>
      </c>
      <c r="K17" s="49">
        <v>2364</v>
      </c>
      <c r="L17" s="84"/>
    </row>
    <row r="18" spans="2:12" s="48" customFormat="1" x14ac:dyDescent="0.3">
      <c r="B18" s="101"/>
      <c r="C18" s="46" t="s">
        <v>15</v>
      </c>
      <c r="D18" s="47">
        <v>15000</v>
      </c>
      <c r="E18" s="47">
        <v>3000</v>
      </c>
      <c r="G18" s="46" t="s">
        <v>15</v>
      </c>
      <c r="H18" s="49">
        <v>15000</v>
      </c>
      <c r="I18" s="49">
        <v>7750</v>
      </c>
      <c r="J18" s="49">
        <v>5000</v>
      </c>
      <c r="K18" s="49">
        <v>2250</v>
      </c>
      <c r="L18" s="84"/>
    </row>
    <row r="19" spans="2:12" s="48" customFormat="1" x14ac:dyDescent="0.3">
      <c r="B19" s="101"/>
      <c r="C19" s="50" t="s">
        <v>17</v>
      </c>
      <c r="D19" s="47">
        <v>7992</v>
      </c>
      <c r="E19" s="47">
        <v>1598</v>
      </c>
      <c r="G19" s="50" t="s">
        <v>17</v>
      </c>
      <c r="H19" s="49">
        <v>7992</v>
      </c>
      <c r="I19" s="49">
        <v>1998</v>
      </c>
      <c r="J19" s="49">
        <v>3996</v>
      </c>
      <c r="K19" s="49">
        <v>1998</v>
      </c>
      <c r="L19" s="84"/>
    </row>
    <row r="20" spans="2:12" s="48" customFormat="1" x14ac:dyDescent="0.3">
      <c r="B20" s="101"/>
      <c r="C20" s="50" t="s">
        <v>16</v>
      </c>
      <c r="D20" s="47">
        <v>30365</v>
      </c>
      <c r="E20" s="47">
        <v>6073</v>
      </c>
      <c r="G20" s="50" t="s">
        <v>16</v>
      </c>
      <c r="H20" s="49">
        <v>30365</v>
      </c>
      <c r="I20" s="49">
        <v>13664</v>
      </c>
      <c r="J20" s="49">
        <v>12146</v>
      </c>
      <c r="K20" s="49">
        <v>4555</v>
      </c>
      <c r="L20" s="84"/>
    </row>
    <row r="21" spans="2:12" s="53" customFormat="1" x14ac:dyDescent="0.3">
      <c r="B21" s="101"/>
      <c r="C21" s="56" t="s">
        <v>242</v>
      </c>
      <c r="D21" s="52">
        <v>16550</v>
      </c>
      <c r="E21" s="52">
        <v>3310</v>
      </c>
      <c r="G21" s="56" t="s">
        <v>242</v>
      </c>
      <c r="H21" s="54">
        <v>16550</v>
      </c>
      <c r="I21" s="54">
        <v>7838</v>
      </c>
      <c r="J21" s="54">
        <v>4550</v>
      </c>
      <c r="K21" s="54">
        <v>4162</v>
      </c>
      <c r="L21" s="83"/>
    </row>
    <row r="22" spans="2:12" s="53" customFormat="1" x14ac:dyDescent="0.3">
      <c r="B22" s="102"/>
      <c r="C22" s="56" t="s">
        <v>243</v>
      </c>
      <c r="D22" s="52">
        <v>33193</v>
      </c>
      <c r="E22" s="52">
        <v>6639</v>
      </c>
      <c r="G22" s="56" t="s">
        <v>243</v>
      </c>
      <c r="H22" s="54">
        <v>33193</v>
      </c>
      <c r="I22" s="54">
        <v>4193</v>
      </c>
      <c r="J22" s="54">
        <v>22300</v>
      </c>
      <c r="K22" s="54">
        <v>6700</v>
      </c>
      <c r="L22" s="83"/>
    </row>
    <row r="23" spans="2:12" x14ac:dyDescent="0.3">
      <c r="B23" s="103" t="s">
        <v>30</v>
      </c>
      <c r="C23" s="104"/>
      <c r="D23" s="57">
        <v>337038</v>
      </c>
      <c r="E23" s="57">
        <v>67408</v>
      </c>
      <c r="G23" s="8" t="s">
        <v>30</v>
      </c>
      <c r="H23" s="58">
        <v>337038</v>
      </c>
      <c r="I23" s="58">
        <v>179717</v>
      </c>
      <c r="J23" s="58">
        <v>103204</v>
      </c>
      <c r="K23" s="58">
        <v>54117</v>
      </c>
      <c r="L23" s="85"/>
    </row>
    <row r="25" spans="2:12" ht="14.5" x14ac:dyDescent="0.35">
      <c r="B25" s="96" t="s">
        <v>246</v>
      </c>
      <c r="C25" s="96"/>
      <c r="D25" s="96"/>
      <c r="E25" s="7">
        <f>SUM(E21:E22,E16,E8:E10)</f>
        <v>34479</v>
      </c>
    </row>
    <row r="26" spans="2:12" ht="14.5" x14ac:dyDescent="0.35">
      <c r="B26" s="96" t="s">
        <v>247</v>
      </c>
      <c r="C26" s="96"/>
      <c r="D26" s="96"/>
      <c r="E26" s="7">
        <f>SUM(E17:E20,E11:E15,E4:E7)</f>
        <v>32929</v>
      </c>
    </row>
    <row r="29" spans="2:12" ht="14.5" x14ac:dyDescent="0.35">
      <c r="B29" s="96" t="s">
        <v>244</v>
      </c>
      <c r="C29" s="96"/>
      <c r="D29" s="96"/>
      <c r="E29" s="3">
        <f>E25/E23</f>
        <v>0.51149715167339194</v>
      </c>
    </row>
    <row r="30" spans="2:12" ht="14.5" x14ac:dyDescent="0.35">
      <c r="B30" s="96" t="s">
        <v>245</v>
      </c>
      <c r="C30" s="96"/>
      <c r="D30" s="96"/>
      <c r="E30" s="3">
        <f>E26/E23</f>
        <v>0.48850284832660812</v>
      </c>
    </row>
  </sheetData>
  <mergeCells count="9">
    <mergeCell ref="B25:D25"/>
    <mergeCell ref="B26:D26"/>
    <mergeCell ref="B29:D29"/>
    <mergeCell ref="B30:D30"/>
    <mergeCell ref="B4:B11"/>
    <mergeCell ref="B12:B14"/>
    <mergeCell ref="B15:B16"/>
    <mergeCell ref="B17:B22"/>
    <mergeCell ref="B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B7FC-83E9-479B-84C5-AF4220F41488}">
  <dimension ref="A1:E145"/>
  <sheetViews>
    <sheetView workbookViewId="0">
      <selection activeCell="C4" sqref="C4:C19"/>
    </sheetView>
  </sheetViews>
  <sheetFormatPr defaultRowHeight="14.5" x14ac:dyDescent="0.35"/>
  <cols>
    <col min="2" max="2" width="12.81640625" customWidth="1"/>
    <col min="3" max="3" width="10.36328125" customWidth="1"/>
    <col min="4" max="4" width="15" customWidth="1"/>
    <col min="5" max="5" width="11.54296875" customWidth="1"/>
  </cols>
  <sheetData>
    <row r="1" spans="1:5" x14ac:dyDescent="0.35">
      <c r="A1" s="17" t="s">
        <v>70</v>
      </c>
      <c r="B1" s="17" t="s">
        <v>0</v>
      </c>
    </row>
    <row r="3" spans="1:5" ht="26" x14ac:dyDescent="0.35">
      <c r="A3" s="10" t="s">
        <v>6</v>
      </c>
      <c r="B3" s="10" t="s">
        <v>69</v>
      </c>
      <c r="C3" s="10" t="s">
        <v>19</v>
      </c>
      <c r="D3" s="10" t="s">
        <v>18</v>
      </c>
      <c r="E3" s="10" t="s">
        <v>19</v>
      </c>
    </row>
    <row r="4" spans="1:5" x14ac:dyDescent="0.35">
      <c r="A4" s="107"/>
      <c r="B4" s="110" t="s">
        <v>1</v>
      </c>
      <c r="C4" s="111">
        <v>6792</v>
      </c>
      <c r="D4" s="18" t="s">
        <v>71</v>
      </c>
      <c r="E4" s="19">
        <v>1018.8</v>
      </c>
    </row>
    <row r="5" spans="1:5" x14ac:dyDescent="0.35">
      <c r="A5" s="107"/>
      <c r="B5" s="110"/>
      <c r="C5" s="111"/>
      <c r="D5" s="18" t="s">
        <v>72</v>
      </c>
      <c r="E5" s="19">
        <v>882.96</v>
      </c>
    </row>
    <row r="6" spans="1:5" x14ac:dyDescent="0.35">
      <c r="A6" s="107"/>
      <c r="B6" s="110"/>
      <c r="C6" s="111"/>
      <c r="D6" s="18" t="s">
        <v>73</v>
      </c>
      <c r="E6" s="19">
        <v>699.57600000000002</v>
      </c>
    </row>
    <row r="7" spans="1:5" x14ac:dyDescent="0.35">
      <c r="A7" s="107"/>
      <c r="B7" s="110"/>
      <c r="C7" s="111"/>
      <c r="D7" s="18" t="s">
        <v>74</v>
      </c>
      <c r="E7" s="19">
        <v>475.44</v>
      </c>
    </row>
    <row r="8" spans="1:5" x14ac:dyDescent="0.35">
      <c r="A8" s="107"/>
      <c r="B8" s="110"/>
      <c r="C8" s="111"/>
      <c r="D8" s="18" t="s">
        <v>75</v>
      </c>
      <c r="E8" s="19">
        <v>346.392</v>
      </c>
    </row>
    <row r="9" spans="1:5" x14ac:dyDescent="0.35">
      <c r="A9" s="107"/>
      <c r="B9" s="110"/>
      <c r="C9" s="111"/>
      <c r="D9" s="18" t="s">
        <v>76</v>
      </c>
      <c r="E9" s="19">
        <v>407.52</v>
      </c>
    </row>
    <row r="10" spans="1:5" x14ac:dyDescent="0.35">
      <c r="A10" s="107"/>
      <c r="B10" s="110"/>
      <c r="C10" s="111"/>
      <c r="D10" s="18" t="s">
        <v>77</v>
      </c>
      <c r="E10" s="19">
        <v>271.68</v>
      </c>
    </row>
    <row r="11" spans="1:5" x14ac:dyDescent="0.35">
      <c r="A11" s="107"/>
      <c r="B11" s="110"/>
      <c r="C11" s="111"/>
      <c r="D11" s="18" t="s">
        <v>78</v>
      </c>
      <c r="E11" s="19">
        <v>305.64</v>
      </c>
    </row>
    <row r="12" spans="1:5" x14ac:dyDescent="0.35">
      <c r="A12" s="107"/>
      <c r="B12" s="110"/>
      <c r="C12" s="111"/>
      <c r="D12" s="18" t="s">
        <v>79</v>
      </c>
      <c r="E12" s="19">
        <v>339.6</v>
      </c>
    </row>
    <row r="13" spans="1:5" x14ac:dyDescent="0.35">
      <c r="A13" s="107"/>
      <c r="B13" s="110"/>
      <c r="C13" s="111"/>
      <c r="D13" s="18" t="s">
        <v>80</v>
      </c>
      <c r="E13" s="19">
        <v>203.76</v>
      </c>
    </row>
    <row r="14" spans="1:5" x14ac:dyDescent="0.35">
      <c r="A14" s="107"/>
      <c r="B14" s="110"/>
      <c r="C14" s="111"/>
      <c r="D14" s="18" t="s">
        <v>81</v>
      </c>
      <c r="E14" s="19">
        <v>407.52</v>
      </c>
    </row>
    <row r="15" spans="1:5" x14ac:dyDescent="0.35">
      <c r="A15" s="107"/>
      <c r="B15" s="110"/>
      <c r="C15" s="111"/>
      <c r="D15" s="18" t="s">
        <v>82</v>
      </c>
      <c r="E15" s="19">
        <v>203.76</v>
      </c>
    </row>
    <row r="16" spans="1:5" x14ac:dyDescent="0.35">
      <c r="A16" s="107"/>
      <c r="B16" s="110"/>
      <c r="C16" s="111"/>
      <c r="D16" s="18" t="s">
        <v>83</v>
      </c>
      <c r="E16" s="19">
        <v>149.42400000000001</v>
      </c>
    </row>
    <row r="17" spans="1:5" x14ac:dyDescent="0.35">
      <c r="A17" s="107"/>
      <c r="B17" s="110"/>
      <c r="C17" s="111"/>
      <c r="D17" s="18" t="s">
        <v>84</v>
      </c>
      <c r="E17" s="19">
        <v>271.68</v>
      </c>
    </row>
    <row r="18" spans="1:5" x14ac:dyDescent="0.35">
      <c r="A18" s="107"/>
      <c r="B18" s="110"/>
      <c r="C18" s="111"/>
      <c r="D18" s="18" t="s">
        <v>85</v>
      </c>
      <c r="E18" s="19">
        <v>468.64800000000002</v>
      </c>
    </row>
    <row r="19" spans="1:5" x14ac:dyDescent="0.35">
      <c r="A19" s="107"/>
      <c r="B19" s="110"/>
      <c r="C19" s="111"/>
      <c r="D19" s="18" t="s">
        <v>86</v>
      </c>
      <c r="E19" s="19">
        <v>339.6</v>
      </c>
    </row>
    <row r="20" spans="1:5" x14ac:dyDescent="0.35">
      <c r="A20" s="107"/>
      <c r="B20" s="105" t="s">
        <v>5</v>
      </c>
      <c r="C20" s="111">
        <v>12305</v>
      </c>
      <c r="D20" s="20" t="s">
        <v>5</v>
      </c>
      <c r="E20" s="21">
        <v>862.58050000000003</v>
      </c>
    </row>
    <row r="21" spans="1:5" x14ac:dyDescent="0.35">
      <c r="A21" s="107"/>
      <c r="B21" s="105"/>
      <c r="C21" s="111"/>
      <c r="D21" s="20" t="s">
        <v>87</v>
      </c>
      <c r="E21" s="21">
        <v>504.50499999999994</v>
      </c>
    </row>
    <row r="22" spans="1:5" x14ac:dyDescent="0.35">
      <c r="A22" s="107"/>
      <c r="B22" s="105"/>
      <c r="C22" s="111"/>
      <c r="D22" s="20" t="s">
        <v>88</v>
      </c>
      <c r="E22" s="21">
        <v>615.25</v>
      </c>
    </row>
    <row r="23" spans="1:5" x14ac:dyDescent="0.35">
      <c r="A23" s="107"/>
      <c r="B23" s="105"/>
      <c r="C23" s="111"/>
      <c r="D23" s="20" t="s">
        <v>89</v>
      </c>
      <c r="E23" s="21">
        <v>566.03</v>
      </c>
    </row>
    <row r="24" spans="1:5" x14ac:dyDescent="0.35">
      <c r="A24" s="107"/>
      <c r="B24" s="105"/>
      <c r="C24" s="111"/>
      <c r="D24" s="20" t="s">
        <v>90</v>
      </c>
      <c r="E24" s="21">
        <v>516.80999999999995</v>
      </c>
    </row>
    <row r="25" spans="1:5" x14ac:dyDescent="0.35">
      <c r="A25" s="107"/>
      <c r="B25" s="105"/>
      <c r="C25" s="111"/>
      <c r="D25" s="20" t="s">
        <v>91</v>
      </c>
      <c r="E25" s="21">
        <v>381.45499999999998</v>
      </c>
    </row>
    <row r="26" spans="1:5" x14ac:dyDescent="0.35">
      <c r="A26" s="107"/>
      <c r="B26" s="105"/>
      <c r="C26" s="111"/>
      <c r="D26" s="20" t="s">
        <v>92</v>
      </c>
      <c r="E26" s="21">
        <v>615.25</v>
      </c>
    </row>
    <row r="27" spans="1:5" x14ac:dyDescent="0.35">
      <c r="A27" s="107"/>
      <c r="B27" s="105"/>
      <c r="C27" s="111"/>
      <c r="D27" s="20" t="s">
        <v>93</v>
      </c>
      <c r="E27" s="21">
        <v>492.2</v>
      </c>
    </row>
    <row r="28" spans="1:5" x14ac:dyDescent="0.35">
      <c r="A28" s="107"/>
      <c r="B28" s="105"/>
      <c r="C28" s="111"/>
      <c r="D28" s="20" t="s">
        <v>94</v>
      </c>
      <c r="E28" s="21">
        <v>332.23500000000001</v>
      </c>
    </row>
    <row r="29" spans="1:5" x14ac:dyDescent="0.35">
      <c r="A29" s="107"/>
      <c r="B29" s="105"/>
      <c r="C29" s="111"/>
      <c r="D29" s="20" t="s">
        <v>95</v>
      </c>
      <c r="E29" s="21">
        <v>503.27449999999999</v>
      </c>
    </row>
    <row r="30" spans="1:5" x14ac:dyDescent="0.35">
      <c r="A30" s="107"/>
      <c r="B30" s="105"/>
      <c r="C30" s="111"/>
      <c r="D30" s="20" t="s">
        <v>96</v>
      </c>
      <c r="E30" s="21">
        <v>393.76</v>
      </c>
    </row>
    <row r="31" spans="1:5" x14ac:dyDescent="0.35">
      <c r="A31" s="107"/>
      <c r="B31" s="105"/>
      <c r="C31" s="111"/>
      <c r="D31" s="20" t="s">
        <v>97</v>
      </c>
      <c r="E31" s="21">
        <v>492.2</v>
      </c>
    </row>
    <row r="32" spans="1:5" x14ac:dyDescent="0.35">
      <c r="A32" s="107"/>
      <c r="B32" s="105"/>
      <c r="C32" s="111"/>
      <c r="D32" s="20" t="s">
        <v>98</v>
      </c>
      <c r="E32" s="21">
        <v>246.1</v>
      </c>
    </row>
    <row r="33" spans="1:5" x14ac:dyDescent="0.35">
      <c r="A33" s="107"/>
      <c r="B33" s="105"/>
      <c r="C33" s="111"/>
      <c r="D33" s="20" t="s">
        <v>99</v>
      </c>
      <c r="E33" s="21">
        <v>246.1</v>
      </c>
    </row>
    <row r="34" spans="1:5" x14ac:dyDescent="0.35">
      <c r="A34" s="107"/>
      <c r="B34" s="105"/>
      <c r="C34" s="111"/>
      <c r="D34" s="20" t="s">
        <v>100</v>
      </c>
      <c r="E34" s="21">
        <v>344.54</v>
      </c>
    </row>
    <row r="35" spans="1:5" x14ac:dyDescent="0.35">
      <c r="A35" s="107"/>
      <c r="B35" s="105"/>
      <c r="C35" s="111"/>
      <c r="D35" s="20" t="s">
        <v>101</v>
      </c>
      <c r="E35" s="21">
        <v>369.15</v>
      </c>
    </row>
    <row r="36" spans="1:5" x14ac:dyDescent="0.35">
      <c r="A36" s="107"/>
      <c r="B36" s="105"/>
      <c r="C36" s="111"/>
      <c r="D36" s="20" t="s">
        <v>102</v>
      </c>
      <c r="E36" s="21">
        <v>344.54</v>
      </c>
    </row>
    <row r="37" spans="1:5" x14ac:dyDescent="0.35">
      <c r="A37" s="107"/>
      <c r="B37" s="105"/>
      <c r="C37" s="111"/>
      <c r="D37" s="20" t="s">
        <v>103</v>
      </c>
      <c r="E37" s="21">
        <v>418.37</v>
      </c>
    </row>
    <row r="38" spans="1:5" x14ac:dyDescent="0.35">
      <c r="A38" s="107"/>
      <c r="B38" s="105"/>
      <c r="C38" s="111"/>
      <c r="D38" s="20" t="s">
        <v>104</v>
      </c>
      <c r="E38" s="21">
        <v>479.89499999999998</v>
      </c>
    </row>
    <row r="39" spans="1:5" x14ac:dyDescent="0.35">
      <c r="A39" s="107"/>
      <c r="B39" s="105"/>
      <c r="C39" s="111"/>
      <c r="D39" s="20" t="s">
        <v>105</v>
      </c>
      <c r="E39" s="21">
        <v>406.065</v>
      </c>
    </row>
    <row r="40" spans="1:5" x14ac:dyDescent="0.35">
      <c r="A40" s="107"/>
      <c r="B40" s="105"/>
      <c r="C40" s="111"/>
      <c r="D40" s="20" t="s">
        <v>106</v>
      </c>
      <c r="E40" s="21">
        <v>369.15</v>
      </c>
    </row>
    <row r="41" spans="1:5" x14ac:dyDescent="0.35">
      <c r="A41" s="107"/>
      <c r="B41" s="105"/>
      <c r="C41" s="111"/>
      <c r="D41" s="20" t="s">
        <v>107</v>
      </c>
      <c r="E41" s="21">
        <v>246.1</v>
      </c>
    </row>
    <row r="42" spans="1:5" x14ac:dyDescent="0.35">
      <c r="A42" s="107"/>
      <c r="B42" s="105"/>
      <c r="C42" s="111"/>
      <c r="D42" s="20" t="s">
        <v>108</v>
      </c>
      <c r="E42" s="21">
        <v>406.065</v>
      </c>
    </row>
    <row r="43" spans="1:5" x14ac:dyDescent="0.35">
      <c r="A43" s="107"/>
      <c r="B43" s="105"/>
      <c r="C43" s="111"/>
      <c r="D43" s="20" t="s">
        <v>109</v>
      </c>
      <c r="E43" s="21">
        <v>356.84500000000003</v>
      </c>
    </row>
    <row r="44" spans="1:5" x14ac:dyDescent="0.35">
      <c r="A44" s="107"/>
      <c r="B44" s="105"/>
      <c r="C44" s="111"/>
      <c r="D44" s="20" t="s">
        <v>110</v>
      </c>
      <c r="E44" s="21">
        <v>332.23500000000001</v>
      </c>
    </row>
    <row r="45" spans="1:5" x14ac:dyDescent="0.35">
      <c r="A45" s="107"/>
      <c r="B45" s="105"/>
      <c r="C45" s="111"/>
      <c r="D45" s="20" t="s">
        <v>111</v>
      </c>
      <c r="E45" s="21">
        <v>430.67500000000001</v>
      </c>
    </row>
    <row r="46" spans="1:5" x14ac:dyDescent="0.35">
      <c r="A46" s="107"/>
      <c r="B46" s="105"/>
      <c r="C46" s="111"/>
      <c r="D46" s="20" t="s">
        <v>112</v>
      </c>
      <c r="E46" s="21">
        <v>295.32</v>
      </c>
    </row>
    <row r="47" spans="1:5" x14ac:dyDescent="0.35">
      <c r="A47" s="107"/>
      <c r="B47" s="105"/>
      <c r="C47" s="111"/>
      <c r="D47" s="20" t="s">
        <v>113</v>
      </c>
      <c r="E47" s="21">
        <v>369.15</v>
      </c>
    </row>
    <row r="48" spans="1:5" x14ac:dyDescent="0.35">
      <c r="A48" s="107"/>
      <c r="B48" s="105"/>
      <c r="C48" s="111"/>
      <c r="D48" s="20" t="s">
        <v>114</v>
      </c>
      <c r="E48" s="21">
        <v>369.15</v>
      </c>
    </row>
    <row r="49" spans="1:5" x14ac:dyDescent="0.35">
      <c r="A49" s="107"/>
      <c r="B49" s="110" t="s">
        <v>2</v>
      </c>
      <c r="C49" s="111">
        <v>10644</v>
      </c>
      <c r="D49" s="22" t="s">
        <v>2</v>
      </c>
      <c r="E49" s="23">
        <v>1703.04</v>
      </c>
    </row>
    <row r="50" spans="1:5" x14ac:dyDescent="0.35">
      <c r="A50" s="107"/>
      <c r="B50" s="110"/>
      <c r="C50" s="111"/>
      <c r="D50" s="22" t="s">
        <v>115</v>
      </c>
      <c r="E50" s="23">
        <v>1170.8399999999999</v>
      </c>
    </row>
    <row r="51" spans="1:5" x14ac:dyDescent="0.35">
      <c r="A51" s="107"/>
      <c r="B51" s="110"/>
      <c r="C51" s="111"/>
      <c r="D51" s="22" t="s">
        <v>116</v>
      </c>
      <c r="E51" s="23">
        <v>1064.4000000000001</v>
      </c>
    </row>
    <row r="52" spans="1:5" x14ac:dyDescent="0.35">
      <c r="A52" s="107"/>
      <c r="B52" s="110"/>
      <c r="C52" s="111"/>
      <c r="D52" s="22" t="s">
        <v>117</v>
      </c>
      <c r="E52" s="23">
        <v>957.96</v>
      </c>
    </row>
    <row r="53" spans="1:5" x14ac:dyDescent="0.35">
      <c r="A53" s="107"/>
      <c r="B53" s="110"/>
      <c r="C53" s="111"/>
      <c r="D53" s="22" t="s">
        <v>118</v>
      </c>
      <c r="E53" s="23">
        <v>957.96</v>
      </c>
    </row>
    <row r="54" spans="1:5" x14ac:dyDescent="0.35">
      <c r="A54" s="107"/>
      <c r="B54" s="110"/>
      <c r="C54" s="111"/>
      <c r="D54" s="22" t="s">
        <v>119</v>
      </c>
      <c r="E54" s="23">
        <v>745.08</v>
      </c>
    </row>
    <row r="55" spans="1:5" x14ac:dyDescent="0.35">
      <c r="A55" s="107"/>
      <c r="B55" s="110"/>
      <c r="C55" s="111"/>
      <c r="D55" s="22" t="s">
        <v>120</v>
      </c>
      <c r="E55" s="23">
        <v>638.64</v>
      </c>
    </row>
    <row r="56" spans="1:5" x14ac:dyDescent="0.35">
      <c r="A56" s="107"/>
      <c r="B56" s="110"/>
      <c r="C56" s="111"/>
      <c r="D56" s="22" t="s">
        <v>121</v>
      </c>
      <c r="E56" s="23">
        <v>425.76</v>
      </c>
    </row>
    <row r="57" spans="1:5" x14ac:dyDescent="0.35">
      <c r="A57" s="107"/>
      <c r="B57" s="110"/>
      <c r="C57" s="111"/>
      <c r="D57" s="22" t="s">
        <v>122</v>
      </c>
      <c r="E57" s="23">
        <v>745.08</v>
      </c>
    </row>
    <row r="58" spans="1:5" x14ac:dyDescent="0.35">
      <c r="A58" s="107"/>
      <c r="B58" s="110"/>
      <c r="C58" s="111"/>
      <c r="D58" s="22" t="s">
        <v>123</v>
      </c>
      <c r="E58" s="23">
        <v>745.08</v>
      </c>
    </row>
    <row r="59" spans="1:5" x14ac:dyDescent="0.35">
      <c r="A59" s="107"/>
      <c r="B59" s="110"/>
      <c r="C59" s="111"/>
      <c r="D59" s="22" t="s">
        <v>124</v>
      </c>
      <c r="E59" s="23">
        <v>638.64</v>
      </c>
    </row>
    <row r="60" spans="1:5" x14ac:dyDescent="0.35">
      <c r="A60" s="107"/>
      <c r="B60" s="110"/>
      <c r="C60" s="111"/>
      <c r="D60" s="22" t="s">
        <v>125</v>
      </c>
      <c r="E60" s="23">
        <v>851.52</v>
      </c>
    </row>
    <row r="61" spans="1:5" x14ac:dyDescent="0.35">
      <c r="A61" s="107"/>
      <c r="B61" s="105" t="s">
        <v>4</v>
      </c>
      <c r="C61" s="111">
        <v>13260</v>
      </c>
      <c r="D61" s="24" t="s">
        <v>126</v>
      </c>
      <c r="E61" s="25">
        <v>2386.8000000000002</v>
      </c>
    </row>
    <row r="62" spans="1:5" x14ac:dyDescent="0.35">
      <c r="A62" s="107"/>
      <c r="B62" s="105"/>
      <c r="C62" s="111"/>
      <c r="D62" s="24" t="s">
        <v>127</v>
      </c>
      <c r="E62" s="25">
        <v>1591.2</v>
      </c>
    </row>
    <row r="63" spans="1:5" x14ac:dyDescent="0.35">
      <c r="A63" s="107"/>
      <c r="B63" s="105"/>
      <c r="C63" s="111"/>
      <c r="D63" s="24" t="s">
        <v>128</v>
      </c>
      <c r="E63" s="25">
        <v>1326</v>
      </c>
    </row>
    <row r="64" spans="1:5" x14ac:dyDescent="0.35">
      <c r="A64" s="107"/>
      <c r="B64" s="105"/>
      <c r="C64" s="111"/>
      <c r="D64" s="24" t="s">
        <v>129</v>
      </c>
      <c r="E64" s="25">
        <v>928.2</v>
      </c>
    </row>
    <row r="65" spans="1:5" x14ac:dyDescent="0.35">
      <c r="A65" s="107"/>
      <c r="B65" s="105"/>
      <c r="C65" s="111"/>
      <c r="D65" s="24" t="s">
        <v>130</v>
      </c>
      <c r="E65" s="25">
        <v>1723.8</v>
      </c>
    </row>
    <row r="66" spans="1:5" x14ac:dyDescent="0.35">
      <c r="A66" s="107"/>
      <c r="B66" s="105"/>
      <c r="C66" s="111"/>
      <c r="D66" s="24" t="s">
        <v>131</v>
      </c>
      <c r="E66" s="25">
        <v>1989</v>
      </c>
    </row>
    <row r="67" spans="1:5" x14ac:dyDescent="0.35">
      <c r="A67" s="107"/>
      <c r="B67" s="105"/>
      <c r="C67" s="111"/>
      <c r="D67" s="24" t="s">
        <v>132</v>
      </c>
      <c r="E67" s="25">
        <v>1326</v>
      </c>
    </row>
    <row r="68" spans="1:5" x14ac:dyDescent="0.35">
      <c r="A68" s="107"/>
      <c r="B68" s="105"/>
      <c r="C68" s="111"/>
      <c r="D68" s="24" t="s">
        <v>133</v>
      </c>
      <c r="E68" s="25">
        <v>663</v>
      </c>
    </row>
    <row r="69" spans="1:5" x14ac:dyDescent="0.35">
      <c r="A69" s="107"/>
      <c r="B69" s="105"/>
      <c r="C69" s="111"/>
      <c r="D69" s="24" t="s">
        <v>134</v>
      </c>
      <c r="E69" s="25">
        <v>795.6</v>
      </c>
    </row>
    <row r="70" spans="1:5" x14ac:dyDescent="0.35">
      <c r="A70" s="107"/>
      <c r="B70" s="105"/>
      <c r="C70" s="111"/>
      <c r="D70" s="24" t="s">
        <v>135</v>
      </c>
      <c r="E70" s="25">
        <v>530.4</v>
      </c>
    </row>
    <row r="71" spans="1:5" x14ac:dyDescent="0.35">
      <c r="A71" s="107"/>
      <c r="B71" s="108" t="s">
        <v>22</v>
      </c>
      <c r="C71" s="106">
        <v>37200</v>
      </c>
      <c r="D71" s="26" t="s">
        <v>136</v>
      </c>
      <c r="E71" s="27">
        <v>4464</v>
      </c>
    </row>
    <row r="72" spans="1:5" x14ac:dyDescent="0.35">
      <c r="A72" s="107"/>
      <c r="B72" s="108"/>
      <c r="C72" s="106"/>
      <c r="D72" s="26" t="s">
        <v>137</v>
      </c>
      <c r="E72" s="27">
        <v>2976</v>
      </c>
    </row>
    <row r="73" spans="1:5" x14ac:dyDescent="0.35">
      <c r="A73" s="107"/>
      <c r="B73" s="108"/>
      <c r="C73" s="106"/>
      <c r="D73" s="26" t="s">
        <v>138</v>
      </c>
      <c r="E73" s="27">
        <v>2604</v>
      </c>
    </row>
    <row r="74" spans="1:5" x14ac:dyDescent="0.35">
      <c r="A74" s="107"/>
      <c r="B74" s="108"/>
      <c r="C74" s="106"/>
      <c r="D74" s="26" t="s">
        <v>139</v>
      </c>
      <c r="E74" s="27">
        <v>2604</v>
      </c>
    </row>
    <row r="75" spans="1:5" x14ac:dyDescent="0.35">
      <c r="A75" s="107"/>
      <c r="B75" s="108"/>
      <c r="C75" s="106"/>
      <c r="D75" s="26" t="s">
        <v>140</v>
      </c>
      <c r="E75" s="27">
        <v>1860</v>
      </c>
    </row>
    <row r="76" spans="1:5" x14ac:dyDescent="0.35">
      <c r="A76" s="107"/>
      <c r="B76" s="108"/>
      <c r="C76" s="106"/>
      <c r="D76" s="26" t="s">
        <v>141</v>
      </c>
      <c r="E76" s="27">
        <v>2232</v>
      </c>
    </row>
    <row r="77" spans="1:5" x14ac:dyDescent="0.35">
      <c r="A77" s="107"/>
      <c r="B77" s="108"/>
      <c r="C77" s="106"/>
      <c r="D77" s="26" t="s">
        <v>142</v>
      </c>
      <c r="E77" s="27">
        <v>2232</v>
      </c>
    </row>
    <row r="78" spans="1:5" x14ac:dyDescent="0.35">
      <c r="A78" s="107"/>
      <c r="B78" s="108"/>
      <c r="C78" s="106"/>
      <c r="D78" s="26" t="s">
        <v>143</v>
      </c>
      <c r="E78" s="27">
        <v>1488</v>
      </c>
    </row>
    <row r="79" spans="1:5" x14ac:dyDescent="0.35">
      <c r="A79" s="107"/>
      <c r="B79" s="108"/>
      <c r="C79" s="106"/>
      <c r="D79" s="26" t="s">
        <v>144</v>
      </c>
      <c r="E79" s="27">
        <v>3348</v>
      </c>
    </row>
    <row r="80" spans="1:5" x14ac:dyDescent="0.35">
      <c r="A80" s="107"/>
      <c r="B80" s="108"/>
      <c r="C80" s="106"/>
      <c r="D80" s="26" t="s">
        <v>145</v>
      </c>
      <c r="E80" s="27">
        <v>1860</v>
      </c>
    </row>
    <row r="81" spans="1:5" x14ac:dyDescent="0.35">
      <c r="A81" s="107"/>
      <c r="B81" s="108"/>
      <c r="C81" s="106"/>
      <c r="D81" s="26" t="s">
        <v>146</v>
      </c>
      <c r="E81" s="27">
        <v>3348</v>
      </c>
    </row>
    <row r="82" spans="1:5" x14ac:dyDescent="0.35">
      <c r="A82" s="107"/>
      <c r="B82" s="108"/>
      <c r="C82" s="106"/>
      <c r="D82" s="26" t="s">
        <v>147</v>
      </c>
      <c r="E82" s="27">
        <v>2604</v>
      </c>
    </row>
    <row r="83" spans="1:5" x14ac:dyDescent="0.35">
      <c r="A83" s="107"/>
      <c r="B83" s="108"/>
      <c r="C83" s="106"/>
      <c r="D83" s="26" t="s">
        <v>148</v>
      </c>
      <c r="E83" s="27">
        <v>1860</v>
      </c>
    </row>
    <row r="84" spans="1:5" x14ac:dyDescent="0.35">
      <c r="A84" s="107"/>
      <c r="B84" s="108"/>
      <c r="C84" s="106"/>
      <c r="D84" s="26" t="s">
        <v>149</v>
      </c>
      <c r="E84" s="27">
        <v>2232</v>
      </c>
    </row>
    <row r="85" spans="1:5" x14ac:dyDescent="0.35">
      <c r="A85" s="107"/>
      <c r="B85" s="108"/>
      <c r="C85" s="106"/>
      <c r="D85" s="26" t="s">
        <v>150</v>
      </c>
      <c r="E85" s="27">
        <v>1488</v>
      </c>
    </row>
    <row r="86" spans="1:5" x14ac:dyDescent="0.35">
      <c r="A86" s="107"/>
      <c r="B86" s="108" t="s">
        <v>23</v>
      </c>
      <c r="C86" s="106">
        <v>31150</v>
      </c>
      <c r="D86" s="28" t="s">
        <v>151</v>
      </c>
      <c r="E86" s="29">
        <v>3115</v>
      </c>
    </row>
    <row r="87" spans="1:5" x14ac:dyDescent="0.35">
      <c r="A87" s="107"/>
      <c r="B87" s="108"/>
      <c r="C87" s="106"/>
      <c r="D87" s="28" t="s">
        <v>152</v>
      </c>
      <c r="E87" s="29">
        <v>2180.5</v>
      </c>
    </row>
    <row r="88" spans="1:5" x14ac:dyDescent="0.35">
      <c r="A88" s="107"/>
      <c r="B88" s="108"/>
      <c r="C88" s="106"/>
      <c r="D88" s="28" t="s">
        <v>153</v>
      </c>
      <c r="E88" s="29">
        <v>1246</v>
      </c>
    </row>
    <row r="89" spans="1:5" x14ac:dyDescent="0.35">
      <c r="A89" s="107"/>
      <c r="B89" s="108"/>
      <c r="C89" s="106"/>
      <c r="D89" s="28" t="s">
        <v>154</v>
      </c>
      <c r="E89" s="29">
        <v>1557.5</v>
      </c>
    </row>
    <row r="90" spans="1:5" x14ac:dyDescent="0.35">
      <c r="A90" s="107"/>
      <c r="B90" s="108"/>
      <c r="C90" s="106"/>
      <c r="D90" s="28" t="s">
        <v>155</v>
      </c>
      <c r="E90" s="29">
        <v>2180.5</v>
      </c>
    </row>
    <row r="91" spans="1:5" x14ac:dyDescent="0.35">
      <c r="A91" s="107"/>
      <c r="B91" s="108"/>
      <c r="C91" s="106"/>
      <c r="D91" s="28" t="s">
        <v>156</v>
      </c>
      <c r="E91" s="29">
        <v>311.5</v>
      </c>
    </row>
    <row r="92" spans="1:5" x14ac:dyDescent="0.35">
      <c r="A92" s="107"/>
      <c r="B92" s="108"/>
      <c r="C92" s="106"/>
      <c r="D92" s="28" t="s">
        <v>157</v>
      </c>
      <c r="E92" s="29">
        <v>1246</v>
      </c>
    </row>
    <row r="93" spans="1:5" x14ac:dyDescent="0.35">
      <c r="A93" s="107"/>
      <c r="B93" s="108"/>
      <c r="C93" s="106"/>
      <c r="D93" s="28" t="s">
        <v>158</v>
      </c>
      <c r="E93" s="29">
        <v>1557.5</v>
      </c>
    </row>
    <row r="94" spans="1:5" x14ac:dyDescent="0.35">
      <c r="A94" s="107"/>
      <c r="B94" s="108"/>
      <c r="C94" s="106"/>
      <c r="D94" s="28" t="s">
        <v>159</v>
      </c>
      <c r="E94" s="29">
        <v>2180.5</v>
      </c>
    </row>
    <row r="95" spans="1:5" x14ac:dyDescent="0.35">
      <c r="A95" s="107"/>
      <c r="B95" s="108"/>
      <c r="C95" s="106"/>
      <c r="D95" s="28" t="s">
        <v>160</v>
      </c>
      <c r="E95" s="29">
        <v>2180.5</v>
      </c>
    </row>
    <row r="96" spans="1:5" x14ac:dyDescent="0.35">
      <c r="A96" s="107"/>
      <c r="B96" s="108"/>
      <c r="C96" s="106"/>
      <c r="D96" s="28" t="s">
        <v>161</v>
      </c>
      <c r="E96" s="29">
        <v>1869</v>
      </c>
    </row>
    <row r="97" spans="1:5" x14ac:dyDescent="0.35">
      <c r="A97" s="107"/>
      <c r="B97" s="108"/>
      <c r="C97" s="106"/>
      <c r="D97" s="28" t="s">
        <v>162</v>
      </c>
      <c r="E97" s="29">
        <v>1246</v>
      </c>
    </row>
    <row r="98" spans="1:5" x14ac:dyDescent="0.35">
      <c r="A98" s="107"/>
      <c r="B98" s="108"/>
      <c r="C98" s="106"/>
      <c r="D98" s="28" t="s">
        <v>163</v>
      </c>
      <c r="E98" s="29">
        <v>623</v>
      </c>
    </row>
    <row r="99" spans="1:5" x14ac:dyDescent="0.35">
      <c r="A99" s="107"/>
      <c r="B99" s="108"/>
      <c r="C99" s="106"/>
      <c r="D99" s="28" t="s">
        <v>164</v>
      </c>
      <c r="E99" s="29">
        <v>1557.5</v>
      </c>
    </row>
    <row r="100" spans="1:5" x14ac:dyDescent="0.35">
      <c r="A100" s="107"/>
      <c r="B100" s="108"/>
      <c r="C100" s="106"/>
      <c r="D100" s="28" t="s">
        <v>165</v>
      </c>
      <c r="E100" s="29">
        <v>1246</v>
      </c>
    </row>
    <row r="101" spans="1:5" x14ac:dyDescent="0.35">
      <c r="A101" s="107"/>
      <c r="B101" s="108"/>
      <c r="C101" s="106"/>
      <c r="D101" s="28" t="s">
        <v>166</v>
      </c>
      <c r="E101" s="29">
        <v>934.5</v>
      </c>
    </row>
    <row r="102" spans="1:5" x14ac:dyDescent="0.35">
      <c r="A102" s="107"/>
      <c r="B102" s="108"/>
      <c r="C102" s="106"/>
      <c r="D102" s="28" t="s">
        <v>167</v>
      </c>
      <c r="E102" s="29">
        <v>623</v>
      </c>
    </row>
    <row r="103" spans="1:5" x14ac:dyDescent="0.35">
      <c r="A103" s="107"/>
      <c r="B103" s="108"/>
      <c r="C103" s="106"/>
      <c r="D103" s="28" t="s">
        <v>168</v>
      </c>
      <c r="E103" s="29">
        <v>1557.5</v>
      </c>
    </row>
    <row r="104" spans="1:5" x14ac:dyDescent="0.35">
      <c r="A104" s="107"/>
      <c r="B104" s="108"/>
      <c r="C104" s="106"/>
      <c r="D104" s="28" t="s">
        <v>169</v>
      </c>
      <c r="E104" s="29">
        <v>1246</v>
      </c>
    </row>
    <row r="105" spans="1:5" x14ac:dyDescent="0.35">
      <c r="A105" s="107"/>
      <c r="B105" s="108"/>
      <c r="C105" s="106"/>
      <c r="D105" s="28" t="s">
        <v>170</v>
      </c>
      <c r="E105" s="29">
        <v>623</v>
      </c>
    </row>
    <row r="106" spans="1:5" x14ac:dyDescent="0.35">
      <c r="A106" s="107"/>
      <c r="B106" s="108"/>
      <c r="C106" s="106"/>
      <c r="D106" s="28" t="s">
        <v>171</v>
      </c>
      <c r="E106" s="29">
        <v>1869</v>
      </c>
    </row>
    <row r="107" spans="1:5" ht="26" customHeight="1" x14ac:dyDescent="0.35">
      <c r="A107" s="107"/>
      <c r="B107" s="108" t="s">
        <v>24</v>
      </c>
      <c r="C107" s="106">
        <v>44500</v>
      </c>
      <c r="D107" s="30" t="s">
        <v>172</v>
      </c>
      <c r="E107" s="31">
        <v>2670</v>
      </c>
    </row>
    <row r="108" spans="1:5" x14ac:dyDescent="0.35">
      <c r="A108" s="107"/>
      <c r="B108" s="108"/>
      <c r="C108" s="106"/>
      <c r="D108" s="30" t="s">
        <v>173</v>
      </c>
      <c r="E108" s="31">
        <v>2225</v>
      </c>
    </row>
    <row r="109" spans="1:5" x14ac:dyDescent="0.35">
      <c r="A109" s="107"/>
      <c r="B109" s="108"/>
      <c r="C109" s="106"/>
      <c r="D109" s="30" t="s">
        <v>174</v>
      </c>
      <c r="E109" s="31">
        <v>1780</v>
      </c>
    </row>
    <row r="110" spans="1:5" x14ac:dyDescent="0.35">
      <c r="A110" s="107"/>
      <c r="B110" s="108"/>
      <c r="C110" s="106"/>
      <c r="D110" s="30" t="s">
        <v>175</v>
      </c>
      <c r="E110" s="31">
        <v>890</v>
      </c>
    </row>
    <row r="111" spans="1:5" x14ac:dyDescent="0.35">
      <c r="A111" s="107"/>
      <c r="B111" s="108"/>
      <c r="C111" s="106"/>
      <c r="D111" s="30" t="s">
        <v>176</v>
      </c>
      <c r="E111" s="31">
        <v>2225</v>
      </c>
    </row>
    <row r="112" spans="1:5" x14ac:dyDescent="0.35">
      <c r="A112" s="107"/>
      <c r="B112" s="108"/>
      <c r="C112" s="106"/>
      <c r="D112" s="30" t="s">
        <v>177</v>
      </c>
      <c r="E112" s="31">
        <v>2225</v>
      </c>
    </row>
    <row r="113" spans="1:5" x14ac:dyDescent="0.35">
      <c r="A113" s="107"/>
      <c r="B113" s="108"/>
      <c r="C113" s="106"/>
      <c r="D113" s="30" t="s">
        <v>178</v>
      </c>
      <c r="E113" s="31">
        <v>1335</v>
      </c>
    </row>
    <row r="114" spans="1:5" x14ac:dyDescent="0.35">
      <c r="A114" s="107"/>
      <c r="B114" s="108"/>
      <c r="C114" s="106"/>
      <c r="D114" s="30" t="s">
        <v>179</v>
      </c>
      <c r="E114" s="31">
        <v>890</v>
      </c>
    </row>
    <row r="115" spans="1:5" x14ac:dyDescent="0.35">
      <c r="A115" s="107"/>
      <c r="B115" s="108"/>
      <c r="C115" s="106"/>
      <c r="D115" s="30" t="s">
        <v>180</v>
      </c>
      <c r="E115" s="31">
        <v>2225</v>
      </c>
    </row>
    <row r="116" spans="1:5" x14ac:dyDescent="0.35">
      <c r="A116" s="107"/>
      <c r="B116" s="108"/>
      <c r="C116" s="106"/>
      <c r="D116" s="30" t="s">
        <v>181</v>
      </c>
      <c r="E116" s="31">
        <v>1780</v>
      </c>
    </row>
    <row r="117" spans="1:5" x14ac:dyDescent="0.35">
      <c r="A117" s="107"/>
      <c r="B117" s="108"/>
      <c r="C117" s="106"/>
      <c r="D117" s="30" t="s">
        <v>182</v>
      </c>
      <c r="E117" s="31">
        <v>2225</v>
      </c>
    </row>
    <row r="118" spans="1:5" x14ac:dyDescent="0.35">
      <c r="A118" s="107"/>
      <c r="B118" s="108"/>
      <c r="C118" s="106"/>
      <c r="D118" s="30" t="s">
        <v>183</v>
      </c>
      <c r="E118" s="31">
        <v>1780</v>
      </c>
    </row>
    <row r="119" spans="1:5" x14ac:dyDescent="0.35">
      <c r="A119" s="107"/>
      <c r="B119" s="108"/>
      <c r="C119" s="106"/>
      <c r="D119" s="30" t="s">
        <v>184</v>
      </c>
      <c r="E119" s="31">
        <v>890</v>
      </c>
    </row>
    <row r="120" spans="1:5" x14ac:dyDescent="0.35">
      <c r="A120" s="107"/>
      <c r="B120" s="108"/>
      <c r="C120" s="106"/>
      <c r="D120" s="30" t="s">
        <v>185</v>
      </c>
      <c r="E120" s="31">
        <v>2225</v>
      </c>
    </row>
    <row r="121" spans="1:5" x14ac:dyDescent="0.35">
      <c r="A121" s="107"/>
      <c r="B121" s="108"/>
      <c r="C121" s="106"/>
      <c r="D121" s="30" t="s">
        <v>186</v>
      </c>
      <c r="E121" s="31">
        <v>2225</v>
      </c>
    </row>
    <row r="122" spans="1:5" x14ac:dyDescent="0.35">
      <c r="A122" s="107"/>
      <c r="B122" s="108"/>
      <c r="C122" s="106"/>
      <c r="D122" s="30" t="s">
        <v>187</v>
      </c>
      <c r="E122" s="31">
        <v>1780</v>
      </c>
    </row>
    <row r="123" spans="1:5" x14ac:dyDescent="0.35">
      <c r="A123" s="107"/>
      <c r="B123" s="108"/>
      <c r="C123" s="106"/>
      <c r="D123" s="30" t="s">
        <v>188</v>
      </c>
      <c r="E123" s="31">
        <v>1335</v>
      </c>
    </row>
    <row r="124" spans="1:5" x14ac:dyDescent="0.35">
      <c r="A124" s="107"/>
      <c r="B124" s="108"/>
      <c r="C124" s="106"/>
      <c r="D124" s="30" t="s">
        <v>189</v>
      </c>
      <c r="E124" s="31">
        <v>1780</v>
      </c>
    </row>
    <row r="125" spans="1:5" x14ac:dyDescent="0.35">
      <c r="A125" s="107"/>
      <c r="B125" s="108"/>
      <c r="C125" s="106"/>
      <c r="D125" s="30" t="s">
        <v>190</v>
      </c>
      <c r="E125" s="31">
        <v>2225</v>
      </c>
    </row>
    <row r="126" spans="1:5" x14ac:dyDescent="0.35">
      <c r="A126" s="107"/>
      <c r="B126" s="108"/>
      <c r="C126" s="106"/>
      <c r="D126" s="30" t="s">
        <v>191</v>
      </c>
      <c r="E126" s="31">
        <v>1780</v>
      </c>
    </row>
    <row r="127" spans="1:5" x14ac:dyDescent="0.35">
      <c r="A127" s="107"/>
      <c r="B127" s="108"/>
      <c r="C127" s="106"/>
      <c r="D127" s="30" t="s">
        <v>192</v>
      </c>
      <c r="E127" s="31">
        <v>1335</v>
      </c>
    </row>
    <row r="128" spans="1:5" x14ac:dyDescent="0.35">
      <c r="A128" s="107"/>
      <c r="B128" s="108"/>
      <c r="C128" s="106"/>
      <c r="D128" s="30" t="s">
        <v>193</v>
      </c>
      <c r="E128" s="31">
        <v>2670</v>
      </c>
    </row>
    <row r="129" spans="1:5" x14ac:dyDescent="0.35">
      <c r="A129" s="107"/>
      <c r="B129" s="108"/>
      <c r="C129" s="106"/>
      <c r="D129" s="30" t="s">
        <v>194</v>
      </c>
      <c r="E129" s="31">
        <v>1780</v>
      </c>
    </row>
    <row r="130" spans="1:5" x14ac:dyDescent="0.35">
      <c r="A130" s="107"/>
      <c r="B130" s="108"/>
      <c r="C130" s="106"/>
      <c r="D130" s="30" t="s">
        <v>195</v>
      </c>
      <c r="E130" s="31">
        <v>2225</v>
      </c>
    </row>
    <row r="131" spans="1:5" ht="26" customHeight="1" x14ac:dyDescent="0.35">
      <c r="A131" s="107"/>
      <c r="B131" s="108" t="s">
        <v>3</v>
      </c>
      <c r="C131" s="109">
        <v>9630</v>
      </c>
      <c r="D131" s="32" t="s">
        <v>196</v>
      </c>
      <c r="E131" s="33">
        <v>1059.3</v>
      </c>
    </row>
    <row r="132" spans="1:5" x14ac:dyDescent="0.35">
      <c r="A132" s="107"/>
      <c r="B132" s="108"/>
      <c r="C132" s="109"/>
      <c r="D132" s="32" t="s">
        <v>197</v>
      </c>
      <c r="E132" s="33">
        <v>963</v>
      </c>
    </row>
    <row r="133" spans="1:5" x14ac:dyDescent="0.35">
      <c r="A133" s="107"/>
      <c r="B133" s="108"/>
      <c r="C133" s="109"/>
      <c r="D133" s="32" t="s">
        <v>198</v>
      </c>
      <c r="E133" s="33">
        <v>674.1</v>
      </c>
    </row>
    <row r="134" spans="1:5" x14ac:dyDescent="0.35">
      <c r="A134" s="107"/>
      <c r="B134" s="108"/>
      <c r="C134" s="109"/>
      <c r="D134" s="32" t="s">
        <v>199</v>
      </c>
      <c r="E134" s="33">
        <v>577.79999999999995</v>
      </c>
    </row>
    <row r="135" spans="1:5" x14ac:dyDescent="0.35">
      <c r="A135" s="107"/>
      <c r="B135" s="108"/>
      <c r="C135" s="109"/>
      <c r="D135" s="32" t="s">
        <v>200</v>
      </c>
      <c r="E135" s="33">
        <v>674.1</v>
      </c>
    </row>
    <row r="136" spans="1:5" x14ac:dyDescent="0.35">
      <c r="A136" s="107"/>
      <c r="B136" s="108"/>
      <c r="C136" s="109"/>
      <c r="D136" s="32" t="s">
        <v>201</v>
      </c>
      <c r="E136" s="33">
        <v>481.5</v>
      </c>
    </row>
    <row r="137" spans="1:5" x14ac:dyDescent="0.35">
      <c r="A137" s="107"/>
      <c r="B137" s="108"/>
      <c r="C137" s="109"/>
      <c r="D137" s="32" t="s">
        <v>202</v>
      </c>
      <c r="E137" s="33">
        <v>577.79999999999995</v>
      </c>
    </row>
    <row r="138" spans="1:5" x14ac:dyDescent="0.35">
      <c r="A138" s="107"/>
      <c r="B138" s="108"/>
      <c r="C138" s="109"/>
      <c r="D138" s="32" t="s">
        <v>203</v>
      </c>
      <c r="E138" s="33">
        <v>674.1</v>
      </c>
    </row>
    <row r="139" spans="1:5" x14ac:dyDescent="0.35">
      <c r="A139" s="107"/>
      <c r="B139" s="108"/>
      <c r="C139" s="109"/>
      <c r="D139" s="32" t="s">
        <v>204</v>
      </c>
      <c r="E139" s="33">
        <v>481.5</v>
      </c>
    </row>
    <row r="140" spans="1:5" x14ac:dyDescent="0.35">
      <c r="A140" s="107"/>
      <c r="B140" s="108"/>
      <c r="C140" s="109"/>
      <c r="D140" s="32" t="s">
        <v>205</v>
      </c>
      <c r="E140" s="33">
        <v>577.79999999999995</v>
      </c>
    </row>
    <row r="141" spans="1:5" x14ac:dyDescent="0.35">
      <c r="A141" s="107"/>
      <c r="B141" s="108"/>
      <c r="C141" s="109"/>
      <c r="D141" s="32" t="s">
        <v>206</v>
      </c>
      <c r="E141" s="33">
        <v>674.1</v>
      </c>
    </row>
    <row r="142" spans="1:5" x14ac:dyDescent="0.35">
      <c r="A142" s="107"/>
      <c r="B142" s="108"/>
      <c r="C142" s="109"/>
      <c r="D142" s="32" t="s">
        <v>207</v>
      </c>
      <c r="E142" s="33">
        <v>577.79999999999995</v>
      </c>
    </row>
    <row r="143" spans="1:5" x14ac:dyDescent="0.35">
      <c r="A143" s="107"/>
      <c r="B143" s="108"/>
      <c r="C143" s="109"/>
      <c r="D143" s="32" t="s">
        <v>208</v>
      </c>
      <c r="E143" s="33">
        <v>577.79999999999995</v>
      </c>
    </row>
    <row r="144" spans="1:5" x14ac:dyDescent="0.35">
      <c r="A144" s="107"/>
      <c r="B144" s="108"/>
      <c r="C144" s="109"/>
      <c r="D144" s="32" t="s">
        <v>209</v>
      </c>
      <c r="E144" s="33">
        <v>481.5</v>
      </c>
    </row>
    <row r="145" spans="1:5" x14ac:dyDescent="0.35">
      <c r="A145" s="107"/>
      <c r="B145" s="108"/>
      <c r="C145" s="109"/>
      <c r="D145" s="32" t="s">
        <v>210</v>
      </c>
      <c r="E145" s="33">
        <v>577.79999999999995</v>
      </c>
    </row>
  </sheetData>
  <mergeCells count="17">
    <mergeCell ref="C61:C70"/>
    <mergeCell ref="B61:B70"/>
    <mergeCell ref="C71:C85"/>
    <mergeCell ref="A4:A145"/>
    <mergeCell ref="B71:B85"/>
    <mergeCell ref="C86:C106"/>
    <mergeCell ref="B86:B106"/>
    <mergeCell ref="C107:C130"/>
    <mergeCell ref="B107:B130"/>
    <mergeCell ref="C131:C145"/>
    <mergeCell ref="B131:B145"/>
    <mergeCell ref="B4:B19"/>
    <mergeCell ref="C4:C19"/>
    <mergeCell ref="C20:C48"/>
    <mergeCell ref="B20:B48"/>
    <mergeCell ref="B49:B60"/>
    <mergeCell ref="C49:C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F875-E836-4597-A02A-F76DD34DE217}">
  <dimension ref="A1:E19"/>
  <sheetViews>
    <sheetView workbookViewId="0">
      <selection activeCell="A3" sqref="A3:E3"/>
    </sheetView>
  </sheetViews>
  <sheetFormatPr defaultRowHeight="14.5" x14ac:dyDescent="0.35"/>
  <cols>
    <col min="2" max="2" width="11.08984375" customWidth="1"/>
    <col min="3" max="3" width="10.7265625" customWidth="1"/>
    <col min="4" max="4" width="15" customWidth="1"/>
    <col min="5" max="5" width="11.54296875" customWidth="1"/>
  </cols>
  <sheetData>
    <row r="1" spans="1:5" x14ac:dyDescent="0.35">
      <c r="A1" s="17" t="s">
        <v>70</v>
      </c>
      <c r="B1" s="17" t="s">
        <v>211</v>
      </c>
    </row>
    <row r="3" spans="1:5" ht="26" x14ac:dyDescent="0.35">
      <c r="A3" s="10" t="s">
        <v>6</v>
      </c>
      <c r="B3" s="10" t="s">
        <v>69</v>
      </c>
      <c r="C3" s="10" t="s">
        <v>19</v>
      </c>
      <c r="D3" s="10" t="s">
        <v>18</v>
      </c>
      <c r="E3" s="10" t="s">
        <v>19</v>
      </c>
    </row>
    <row r="4" spans="1:5" x14ac:dyDescent="0.35">
      <c r="A4" s="112" t="s">
        <v>211</v>
      </c>
      <c r="B4" s="108" t="s">
        <v>7</v>
      </c>
      <c r="C4" s="109">
        <v>10038</v>
      </c>
      <c r="D4" s="15" t="s">
        <v>7</v>
      </c>
      <c r="E4" s="34">
        <v>2509.5</v>
      </c>
    </row>
    <row r="5" spans="1:5" x14ac:dyDescent="0.35">
      <c r="A5" s="112"/>
      <c r="B5" s="108"/>
      <c r="C5" s="109"/>
      <c r="D5" s="35" t="s">
        <v>212</v>
      </c>
      <c r="E5" s="34">
        <v>2308.7399999999998</v>
      </c>
    </row>
    <row r="6" spans="1:5" x14ac:dyDescent="0.35">
      <c r="A6" s="112"/>
      <c r="B6" s="108"/>
      <c r="C6" s="109"/>
      <c r="D6" s="35" t="s">
        <v>213</v>
      </c>
      <c r="E6" s="34">
        <v>1907.22</v>
      </c>
    </row>
    <row r="7" spans="1:5" x14ac:dyDescent="0.35">
      <c r="A7" s="112"/>
      <c r="B7" s="108"/>
      <c r="C7" s="109"/>
      <c r="D7" s="35" t="s">
        <v>214</v>
      </c>
      <c r="E7" s="34">
        <v>1706.46</v>
      </c>
    </row>
    <row r="8" spans="1:5" x14ac:dyDescent="0.35">
      <c r="A8" s="112"/>
      <c r="B8" s="108"/>
      <c r="C8" s="109"/>
      <c r="D8" s="35" t="s">
        <v>215</v>
      </c>
      <c r="E8" s="34">
        <v>1606.08</v>
      </c>
    </row>
    <row r="9" spans="1:5" x14ac:dyDescent="0.35">
      <c r="A9" s="112"/>
      <c r="B9" s="113" t="s">
        <v>9</v>
      </c>
      <c r="C9" s="109">
        <v>10535</v>
      </c>
      <c r="D9" s="36" t="s">
        <v>216</v>
      </c>
      <c r="E9" s="37">
        <v>2317.6999999999998</v>
      </c>
    </row>
    <row r="10" spans="1:5" x14ac:dyDescent="0.35">
      <c r="A10" s="112"/>
      <c r="B10" s="113"/>
      <c r="C10" s="109"/>
      <c r="D10" s="36" t="s">
        <v>217</v>
      </c>
      <c r="E10" s="37">
        <v>2107</v>
      </c>
    </row>
    <row r="11" spans="1:5" x14ac:dyDescent="0.35">
      <c r="A11" s="112"/>
      <c r="B11" s="113"/>
      <c r="C11" s="109"/>
      <c r="D11" s="36" t="s">
        <v>218</v>
      </c>
      <c r="E11" s="37">
        <v>1685.6</v>
      </c>
    </row>
    <row r="12" spans="1:5" x14ac:dyDescent="0.35">
      <c r="A12" s="112"/>
      <c r="B12" s="113"/>
      <c r="C12" s="109"/>
      <c r="D12" s="36" t="s">
        <v>219</v>
      </c>
      <c r="E12" s="37">
        <v>1580.25</v>
      </c>
    </row>
    <row r="13" spans="1:5" x14ac:dyDescent="0.35">
      <c r="A13" s="112"/>
      <c r="B13" s="113"/>
      <c r="C13" s="109"/>
      <c r="D13" s="36" t="s">
        <v>220</v>
      </c>
      <c r="E13" s="37">
        <v>1474.9</v>
      </c>
    </row>
    <row r="14" spans="1:5" x14ac:dyDescent="0.35">
      <c r="A14" s="112"/>
      <c r="B14" s="113"/>
      <c r="C14" s="109"/>
      <c r="D14" s="36" t="s">
        <v>221</v>
      </c>
      <c r="E14" s="37">
        <v>1369.55</v>
      </c>
    </row>
    <row r="15" spans="1:5" x14ac:dyDescent="0.35">
      <c r="A15" s="112"/>
      <c r="B15" s="108" t="s">
        <v>8</v>
      </c>
      <c r="C15" s="109">
        <v>8271</v>
      </c>
      <c r="D15" s="38" t="s">
        <v>222</v>
      </c>
      <c r="E15" s="39">
        <v>2067.75</v>
      </c>
    </row>
    <row r="16" spans="1:5" x14ac:dyDescent="0.35">
      <c r="A16" s="112"/>
      <c r="B16" s="108"/>
      <c r="C16" s="109"/>
      <c r="D16" s="38" t="s">
        <v>223</v>
      </c>
      <c r="E16" s="39">
        <v>1902.33</v>
      </c>
    </row>
    <row r="17" spans="1:5" x14ac:dyDescent="0.35">
      <c r="A17" s="112"/>
      <c r="B17" s="108"/>
      <c r="C17" s="109"/>
      <c r="D17" s="38" t="s">
        <v>224</v>
      </c>
      <c r="E17" s="39">
        <v>1571.49</v>
      </c>
    </row>
    <row r="18" spans="1:5" x14ac:dyDescent="0.35">
      <c r="A18" s="112"/>
      <c r="B18" s="108"/>
      <c r="C18" s="109"/>
      <c r="D18" s="38" t="s">
        <v>225</v>
      </c>
      <c r="E18" s="39">
        <v>1406.07</v>
      </c>
    </row>
    <row r="19" spans="1:5" x14ac:dyDescent="0.35">
      <c r="A19" s="112"/>
      <c r="B19" s="108"/>
      <c r="C19" s="109"/>
      <c r="D19" s="38" t="s">
        <v>226</v>
      </c>
      <c r="E19" s="39">
        <v>1323.36</v>
      </c>
    </row>
  </sheetData>
  <mergeCells count="7">
    <mergeCell ref="A4:A19"/>
    <mergeCell ref="C4:C8"/>
    <mergeCell ref="B4:B8"/>
    <mergeCell ref="C9:C14"/>
    <mergeCell ref="B9:B14"/>
    <mergeCell ref="C15:C19"/>
    <mergeCell ref="B15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D9DD-FA92-4CC1-AFD4-6B6A9E65EFC5}">
  <dimension ref="A1:E14"/>
  <sheetViews>
    <sheetView workbookViewId="0">
      <selection activeCell="G15" sqref="G15"/>
    </sheetView>
  </sheetViews>
  <sheetFormatPr defaultRowHeight="14.5" x14ac:dyDescent="0.35"/>
  <cols>
    <col min="1" max="1" width="13.54296875" customWidth="1"/>
    <col min="2" max="2" width="15.26953125" customWidth="1"/>
    <col min="3" max="3" width="12.453125" customWidth="1"/>
    <col min="4" max="4" width="15" customWidth="1"/>
    <col min="5" max="5" width="11.54296875" customWidth="1"/>
  </cols>
  <sheetData>
    <row r="1" spans="1:5" x14ac:dyDescent="0.35">
      <c r="A1" s="17" t="s">
        <v>70</v>
      </c>
      <c r="B1" s="17" t="s">
        <v>12</v>
      </c>
    </row>
    <row r="3" spans="1:5" ht="26" x14ac:dyDescent="0.35">
      <c r="A3" s="10" t="s">
        <v>6</v>
      </c>
      <c r="B3" s="10" t="s">
        <v>69</v>
      </c>
      <c r="C3" s="10" t="s">
        <v>19</v>
      </c>
      <c r="D3" s="10" t="s">
        <v>18</v>
      </c>
      <c r="E3" s="10" t="s">
        <v>19</v>
      </c>
    </row>
    <row r="4" spans="1:5" ht="26" customHeight="1" x14ac:dyDescent="0.35">
      <c r="A4" s="112" t="s">
        <v>12</v>
      </c>
      <c r="B4" s="108" t="s">
        <v>11</v>
      </c>
      <c r="C4" s="109">
        <v>14100</v>
      </c>
      <c r="D4" s="40" t="s">
        <v>232</v>
      </c>
      <c r="E4" s="41">
        <v>3525</v>
      </c>
    </row>
    <row r="5" spans="1:5" x14ac:dyDescent="0.35">
      <c r="A5" s="112"/>
      <c r="B5" s="108"/>
      <c r="C5" s="109"/>
      <c r="D5" s="40" t="s">
        <v>233</v>
      </c>
      <c r="E5" s="41">
        <v>2643</v>
      </c>
    </row>
    <row r="6" spans="1:5" x14ac:dyDescent="0.35">
      <c r="A6" s="112"/>
      <c r="B6" s="108"/>
      <c r="C6" s="109"/>
      <c r="D6" s="40" t="s">
        <v>234</v>
      </c>
      <c r="E6" s="41">
        <v>2097</v>
      </c>
    </row>
    <row r="7" spans="1:5" x14ac:dyDescent="0.35">
      <c r="A7" s="112"/>
      <c r="B7" s="108"/>
      <c r="C7" s="109"/>
      <c r="D7" s="40" t="s">
        <v>235</v>
      </c>
      <c r="E7" s="41">
        <v>2379</v>
      </c>
    </row>
    <row r="8" spans="1:5" x14ac:dyDescent="0.35">
      <c r="A8" s="112"/>
      <c r="B8" s="108"/>
      <c r="C8" s="109"/>
      <c r="D8" s="40" t="s">
        <v>236</v>
      </c>
      <c r="E8" s="41">
        <v>2256</v>
      </c>
    </row>
    <row r="9" spans="1:5" x14ac:dyDescent="0.35">
      <c r="A9" s="112"/>
      <c r="B9" s="108"/>
      <c r="C9" s="109"/>
      <c r="D9" s="40" t="s">
        <v>237</v>
      </c>
      <c r="E9" s="41">
        <v>1200</v>
      </c>
    </row>
    <row r="10" spans="1:5" x14ac:dyDescent="0.35">
      <c r="A10" s="112"/>
      <c r="B10" s="108" t="s">
        <v>25</v>
      </c>
      <c r="C10" s="106">
        <v>9800</v>
      </c>
      <c r="D10" s="40" t="s">
        <v>227</v>
      </c>
      <c r="E10" s="41">
        <v>2040</v>
      </c>
    </row>
    <row r="11" spans="1:5" x14ac:dyDescent="0.35">
      <c r="A11" s="112"/>
      <c r="B11" s="108"/>
      <c r="C11" s="106"/>
      <c r="D11" s="40" t="s">
        <v>228</v>
      </c>
      <c r="E11" s="41">
        <v>2744</v>
      </c>
    </row>
    <row r="12" spans="1:5" x14ac:dyDescent="0.35">
      <c r="A12" s="112"/>
      <c r="B12" s="108"/>
      <c r="C12" s="106"/>
      <c r="D12" s="40" t="s">
        <v>229</v>
      </c>
      <c r="E12" s="41">
        <v>2200</v>
      </c>
    </row>
    <row r="13" spans="1:5" x14ac:dyDescent="0.35">
      <c r="A13" s="112"/>
      <c r="B13" s="108"/>
      <c r="C13" s="106"/>
      <c r="D13" s="40" t="s">
        <v>230</v>
      </c>
      <c r="E13" s="41">
        <v>1764</v>
      </c>
    </row>
    <row r="14" spans="1:5" x14ac:dyDescent="0.35">
      <c r="A14" s="112"/>
      <c r="B14" s="108"/>
      <c r="C14" s="106"/>
      <c r="D14" s="40" t="s">
        <v>231</v>
      </c>
      <c r="E14" s="41">
        <v>1052</v>
      </c>
    </row>
  </sheetData>
  <mergeCells count="5">
    <mergeCell ref="B4:B9"/>
    <mergeCell ref="C4:C9"/>
    <mergeCell ref="A4:A14"/>
    <mergeCell ref="C10:C14"/>
    <mergeCell ref="B10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CBFF-79A5-4ECC-8A64-DDC9E6390206}">
  <dimension ref="A1:E37"/>
  <sheetViews>
    <sheetView workbookViewId="0">
      <selection activeCell="B14" sqref="B14:B18"/>
    </sheetView>
  </sheetViews>
  <sheetFormatPr defaultRowHeight="14.5" x14ac:dyDescent="0.35"/>
  <cols>
    <col min="1" max="1" width="16" customWidth="1"/>
    <col min="2" max="2" width="20.1796875" customWidth="1"/>
    <col min="3" max="3" width="14.1796875" customWidth="1"/>
    <col min="4" max="4" width="13.453125" customWidth="1"/>
    <col min="5" max="5" width="19.81640625" customWidth="1"/>
  </cols>
  <sheetData>
    <row r="1" spans="1:5" x14ac:dyDescent="0.35">
      <c r="A1" s="17" t="s">
        <v>70</v>
      </c>
      <c r="B1" s="17" t="s">
        <v>13</v>
      </c>
    </row>
    <row r="3" spans="1:5" ht="26" x14ac:dyDescent="0.35">
      <c r="A3" s="10" t="s">
        <v>6</v>
      </c>
      <c r="B3" s="10" t="s">
        <v>69</v>
      </c>
      <c r="C3" s="10" t="s">
        <v>19</v>
      </c>
      <c r="D3" s="10" t="s">
        <v>18</v>
      </c>
      <c r="E3" s="10" t="s">
        <v>19</v>
      </c>
    </row>
    <row r="4" spans="1:5" x14ac:dyDescent="0.35">
      <c r="A4" s="112"/>
      <c r="B4" s="108" t="s">
        <v>14</v>
      </c>
      <c r="C4" s="109">
        <v>15713</v>
      </c>
      <c r="D4" s="16" t="s">
        <v>64</v>
      </c>
      <c r="E4" s="16">
        <v>4917</v>
      </c>
    </row>
    <row r="5" spans="1:5" x14ac:dyDescent="0.35">
      <c r="A5" s="112"/>
      <c r="B5" s="108"/>
      <c r="C5" s="109"/>
      <c r="D5" s="16" t="s">
        <v>65</v>
      </c>
      <c r="E5" s="16">
        <v>2290</v>
      </c>
    </row>
    <row r="6" spans="1:5" x14ac:dyDescent="0.35">
      <c r="A6" s="112"/>
      <c r="B6" s="108"/>
      <c r="C6" s="109"/>
      <c r="D6" s="16" t="s">
        <v>66</v>
      </c>
      <c r="E6" s="16">
        <v>3370</v>
      </c>
    </row>
    <row r="7" spans="1:5" x14ac:dyDescent="0.35">
      <c r="A7" s="112"/>
      <c r="B7" s="108"/>
      <c r="C7" s="109"/>
      <c r="D7" s="16" t="s">
        <v>67</v>
      </c>
      <c r="E7" s="16">
        <v>3910</v>
      </c>
    </row>
    <row r="8" spans="1:5" x14ac:dyDescent="0.35">
      <c r="A8" s="112"/>
      <c r="B8" s="108"/>
      <c r="C8" s="109"/>
      <c r="D8" s="16" t="s">
        <v>68</v>
      </c>
      <c r="E8" s="16">
        <v>1226</v>
      </c>
    </row>
    <row r="9" spans="1:5" x14ac:dyDescent="0.35">
      <c r="A9" s="112"/>
      <c r="B9" s="108" t="s">
        <v>15</v>
      </c>
      <c r="C9" s="109">
        <v>15000</v>
      </c>
      <c r="D9" s="13" t="s">
        <v>49</v>
      </c>
      <c r="E9" s="13">
        <v>4922</v>
      </c>
    </row>
    <row r="10" spans="1:5" x14ac:dyDescent="0.35">
      <c r="A10" s="112"/>
      <c r="B10" s="108"/>
      <c r="C10" s="109"/>
      <c r="D10" s="13" t="s">
        <v>50</v>
      </c>
      <c r="E10" s="13">
        <v>2310</v>
      </c>
    </row>
    <row r="11" spans="1:5" x14ac:dyDescent="0.35">
      <c r="A11" s="112"/>
      <c r="B11" s="108"/>
      <c r="C11" s="109"/>
      <c r="D11" s="13" t="s">
        <v>51</v>
      </c>
      <c r="E11" s="13">
        <v>2521</v>
      </c>
    </row>
    <row r="12" spans="1:5" x14ac:dyDescent="0.35">
      <c r="A12" s="112"/>
      <c r="B12" s="108"/>
      <c r="C12" s="109"/>
      <c r="D12" s="13" t="s">
        <v>52</v>
      </c>
      <c r="E12" s="13">
        <v>3812</v>
      </c>
    </row>
    <row r="13" spans="1:5" x14ac:dyDescent="0.35">
      <c r="A13" s="112"/>
      <c r="B13" s="108"/>
      <c r="C13" s="109"/>
      <c r="D13" s="13" t="s">
        <v>53</v>
      </c>
      <c r="E13" s="13">
        <v>1435</v>
      </c>
    </row>
    <row r="14" spans="1:5" x14ac:dyDescent="0.35">
      <c r="A14" s="112"/>
      <c r="B14" s="113" t="s">
        <v>17</v>
      </c>
      <c r="C14" s="109">
        <v>7992</v>
      </c>
      <c r="D14" s="15" t="s">
        <v>59</v>
      </c>
      <c r="E14" s="15">
        <v>2179</v>
      </c>
    </row>
    <row r="15" spans="1:5" x14ac:dyDescent="0.35">
      <c r="A15" s="112"/>
      <c r="B15" s="113"/>
      <c r="C15" s="109"/>
      <c r="D15" s="15" t="s">
        <v>60</v>
      </c>
      <c r="E15" s="15">
        <v>2715</v>
      </c>
    </row>
    <row r="16" spans="1:5" x14ac:dyDescent="0.35">
      <c r="A16" s="112"/>
      <c r="B16" s="113"/>
      <c r="C16" s="109"/>
      <c r="D16" s="15" t="s">
        <v>61</v>
      </c>
      <c r="E16" s="15">
        <v>822</v>
      </c>
    </row>
    <row r="17" spans="1:5" x14ac:dyDescent="0.35">
      <c r="A17" s="112"/>
      <c r="B17" s="113"/>
      <c r="C17" s="109"/>
      <c r="D17" s="15" t="s">
        <v>62</v>
      </c>
      <c r="E17" s="15">
        <v>1311</v>
      </c>
    </row>
    <row r="18" spans="1:5" x14ac:dyDescent="0.35">
      <c r="A18" s="112"/>
      <c r="B18" s="113"/>
      <c r="C18" s="109"/>
      <c r="D18" s="15" t="s">
        <v>63</v>
      </c>
      <c r="E18" s="15">
        <v>965</v>
      </c>
    </row>
    <row r="19" spans="1:5" x14ac:dyDescent="0.35">
      <c r="A19" s="112"/>
      <c r="B19" s="113" t="s">
        <v>16</v>
      </c>
      <c r="C19" s="109">
        <v>30365</v>
      </c>
      <c r="D19" s="14" t="s">
        <v>54</v>
      </c>
      <c r="E19" s="14">
        <v>11213</v>
      </c>
    </row>
    <row r="20" spans="1:5" x14ac:dyDescent="0.35">
      <c r="A20" s="112"/>
      <c r="B20" s="113"/>
      <c r="C20" s="109"/>
      <c r="D20" s="14" t="s">
        <v>55</v>
      </c>
      <c r="E20" s="14">
        <v>4201</v>
      </c>
    </row>
    <row r="21" spans="1:5" x14ac:dyDescent="0.35">
      <c r="A21" s="112"/>
      <c r="B21" s="113"/>
      <c r="C21" s="109"/>
      <c r="D21" s="14" t="s">
        <v>56</v>
      </c>
      <c r="E21" s="14">
        <v>4017</v>
      </c>
    </row>
    <row r="22" spans="1:5" x14ac:dyDescent="0.35">
      <c r="A22" s="112"/>
      <c r="B22" s="113"/>
      <c r="C22" s="109"/>
      <c r="D22" s="14" t="s">
        <v>57</v>
      </c>
      <c r="E22" s="14">
        <v>5760</v>
      </c>
    </row>
    <row r="23" spans="1:5" x14ac:dyDescent="0.35">
      <c r="A23" s="112"/>
      <c r="B23" s="113"/>
      <c r="C23" s="109"/>
      <c r="D23" s="14" t="s">
        <v>58</v>
      </c>
      <c r="E23" s="14">
        <v>5174</v>
      </c>
    </row>
    <row r="24" spans="1:5" ht="26" customHeight="1" x14ac:dyDescent="0.35">
      <c r="A24" s="112"/>
      <c r="B24" s="108" t="s">
        <v>26</v>
      </c>
      <c r="C24" s="106">
        <v>16550</v>
      </c>
      <c r="D24" s="12" t="s">
        <v>35</v>
      </c>
      <c r="E24" s="12">
        <v>4109</v>
      </c>
    </row>
    <row r="25" spans="1:5" x14ac:dyDescent="0.35">
      <c r="A25" s="112"/>
      <c r="B25" s="108"/>
      <c r="C25" s="106"/>
      <c r="D25" s="12" t="s">
        <v>36</v>
      </c>
      <c r="E25" s="12">
        <v>2701</v>
      </c>
    </row>
    <row r="26" spans="1:5" x14ac:dyDescent="0.35">
      <c r="A26" s="112"/>
      <c r="B26" s="108"/>
      <c r="C26" s="106"/>
      <c r="D26" s="12" t="s">
        <v>37</v>
      </c>
      <c r="E26" s="12">
        <v>3199</v>
      </c>
    </row>
    <row r="27" spans="1:5" x14ac:dyDescent="0.35">
      <c r="A27" s="112"/>
      <c r="B27" s="108"/>
      <c r="C27" s="106"/>
      <c r="D27" s="12" t="s">
        <v>38</v>
      </c>
      <c r="E27" s="12">
        <v>4722</v>
      </c>
    </row>
    <row r="28" spans="1:5" x14ac:dyDescent="0.35">
      <c r="A28" s="112"/>
      <c r="B28" s="108"/>
      <c r="C28" s="106"/>
      <c r="D28" s="12" t="s">
        <v>39</v>
      </c>
      <c r="E28" s="12">
        <v>1819</v>
      </c>
    </row>
    <row r="29" spans="1:5" ht="26" customHeight="1" x14ac:dyDescent="0.35">
      <c r="A29" s="112"/>
      <c r="B29" s="108" t="s">
        <v>27</v>
      </c>
      <c r="C29" s="106">
        <v>33193</v>
      </c>
      <c r="D29" s="12" t="s">
        <v>40</v>
      </c>
      <c r="E29" s="12">
        <v>5810</v>
      </c>
    </row>
    <row r="30" spans="1:5" x14ac:dyDescent="0.35">
      <c r="A30" s="112"/>
      <c r="B30" s="108"/>
      <c r="C30" s="106"/>
      <c r="D30" s="12" t="s">
        <v>41</v>
      </c>
      <c r="E30" s="12">
        <v>2101</v>
      </c>
    </row>
    <row r="31" spans="1:5" x14ac:dyDescent="0.35">
      <c r="A31" s="112"/>
      <c r="B31" s="108"/>
      <c r="C31" s="106"/>
      <c r="D31" s="12" t="s">
        <v>42</v>
      </c>
      <c r="E31" s="12">
        <v>4211</v>
      </c>
    </row>
    <row r="32" spans="1:5" x14ac:dyDescent="0.35">
      <c r="A32" s="112"/>
      <c r="B32" s="108"/>
      <c r="C32" s="106"/>
      <c r="D32" s="12" t="s">
        <v>43</v>
      </c>
      <c r="E32" s="12">
        <v>3720</v>
      </c>
    </row>
    <row r="33" spans="1:5" x14ac:dyDescent="0.35">
      <c r="A33" s="112"/>
      <c r="B33" s="108"/>
      <c r="C33" s="106"/>
      <c r="D33" s="12" t="s">
        <v>44</v>
      </c>
      <c r="E33" s="12">
        <v>3821</v>
      </c>
    </row>
    <row r="34" spans="1:5" x14ac:dyDescent="0.35">
      <c r="A34" s="112"/>
      <c r="B34" s="108"/>
      <c r="C34" s="106"/>
      <c r="D34" s="12" t="s">
        <v>45</v>
      </c>
      <c r="E34" s="12">
        <v>3299</v>
      </c>
    </row>
    <row r="35" spans="1:5" x14ac:dyDescent="0.35">
      <c r="A35" s="112"/>
      <c r="B35" s="108"/>
      <c r="C35" s="106"/>
      <c r="D35" s="12" t="s">
        <v>46</v>
      </c>
      <c r="E35" s="12">
        <v>2771</v>
      </c>
    </row>
    <row r="36" spans="1:5" x14ac:dyDescent="0.35">
      <c r="A36" s="112"/>
      <c r="B36" s="108"/>
      <c r="C36" s="106"/>
      <c r="D36" s="12" t="s">
        <v>47</v>
      </c>
      <c r="E36" s="12">
        <v>2689</v>
      </c>
    </row>
    <row r="37" spans="1:5" x14ac:dyDescent="0.35">
      <c r="A37" s="112"/>
      <c r="B37" s="108"/>
      <c r="C37" s="106"/>
      <c r="D37" s="12" t="s">
        <v>48</v>
      </c>
      <c r="E37" s="12">
        <v>4771</v>
      </c>
    </row>
  </sheetData>
  <mergeCells count="13">
    <mergeCell ref="B29:B37"/>
    <mergeCell ref="C29:C37"/>
    <mergeCell ref="A4:A37"/>
    <mergeCell ref="B9:B13"/>
    <mergeCell ref="C9:C13"/>
    <mergeCell ref="B4:B8"/>
    <mergeCell ref="C4:C8"/>
    <mergeCell ref="B19:B23"/>
    <mergeCell ref="C19:C23"/>
    <mergeCell ref="B14:B18"/>
    <mergeCell ref="C14:C18"/>
    <mergeCell ref="B24:B28"/>
    <mergeCell ref="C24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Update</vt:lpstr>
      <vt:lpstr>Indicator Values</vt:lpstr>
      <vt:lpstr>Overall Population Tables</vt:lpstr>
      <vt:lpstr>N. JM-Rokero</vt:lpstr>
      <vt:lpstr>C. JM-Golo</vt:lpstr>
      <vt:lpstr>W. JM-Nyrtete</vt:lpstr>
      <vt:lpstr>Um-Dukhun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Whittaker, Julianne</dc:creator>
  <cp:lastModifiedBy>Hashim Osman Mohamed Eltoum</cp:lastModifiedBy>
  <dcterms:created xsi:type="dcterms:W3CDTF">2020-11-27T13:05:27Z</dcterms:created>
  <dcterms:modified xsi:type="dcterms:W3CDTF">2020-11-30T14:14:26Z</dcterms:modified>
</cp:coreProperties>
</file>